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080" yWindow="90" windowWidth="12735" windowHeight="7665"/>
  </bookViews>
  <sheets>
    <sheet name="RESULTADOS TRAVESIA" sheetId="1" r:id="rId1"/>
    <sheet name="Hoja3" sheetId="3" r:id="rId2"/>
  </sheets>
  <calcPr calcId="145621"/>
</workbook>
</file>

<file path=xl/calcChain.xml><?xml version="1.0" encoding="utf-8"?>
<calcChain xmlns="http://schemas.openxmlformats.org/spreadsheetml/2006/main">
  <c r="AT50" i="1" l="1"/>
  <c r="AS50" i="1"/>
  <c r="L50" i="1" s="1"/>
  <c r="AR50" i="1"/>
  <c r="AU50" i="1" s="1"/>
  <c r="K50" i="1"/>
  <c r="AU47" i="1"/>
  <c r="AT49" i="1"/>
  <c r="K49" i="1" s="1"/>
  <c r="AS49" i="1"/>
  <c r="L49" i="1" s="1"/>
  <c r="AR49" i="1"/>
  <c r="AU49" i="1" s="1"/>
  <c r="AT48" i="1"/>
  <c r="K48" i="1" s="1"/>
  <c r="AS48" i="1"/>
  <c r="L48" i="1" s="1"/>
  <c r="AR48" i="1"/>
  <c r="AU48" i="1" s="1"/>
  <c r="AT47" i="1"/>
  <c r="K47" i="1" s="1"/>
  <c r="AS47" i="1"/>
  <c r="L47" i="1" s="1"/>
  <c r="AR47" i="1"/>
  <c r="AT46" i="1"/>
  <c r="K46" i="1" s="1"/>
  <c r="AS46" i="1"/>
  <c r="L46" i="1" s="1"/>
  <c r="AR46" i="1"/>
  <c r="AU46" i="1" s="1"/>
  <c r="AT45" i="1"/>
  <c r="K45" i="1" s="1"/>
  <c r="AS45" i="1"/>
  <c r="L45" i="1" s="1"/>
  <c r="AR45" i="1"/>
  <c r="AU45" i="1" s="1"/>
  <c r="AT44" i="1"/>
  <c r="K44" i="1" s="1"/>
  <c r="AS44" i="1"/>
  <c r="AR44" i="1"/>
  <c r="AU44" i="1" s="1"/>
  <c r="L44" i="1"/>
  <c r="AT42" i="1"/>
  <c r="AS42" i="1"/>
  <c r="AR42" i="1"/>
  <c r="AU42" i="1" s="1"/>
  <c r="AM42" i="1"/>
  <c r="AN42" i="1" s="1"/>
  <c r="AL42" i="1"/>
  <c r="AK42" i="1"/>
  <c r="AU41" i="1"/>
  <c r="AT41" i="1"/>
  <c r="AS41" i="1"/>
  <c r="AR41" i="1"/>
  <c r="AM41" i="1"/>
  <c r="AN41" i="1" s="1"/>
  <c r="AL41" i="1"/>
  <c r="AK41" i="1"/>
  <c r="AT40" i="1"/>
  <c r="AS40" i="1"/>
  <c r="AR40" i="1"/>
  <c r="AU40" i="1" s="1"/>
  <c r="AM40" i="1"/>
  <c r="AN40" i="1" s="1"/>
  <c r="AL40" i="1"/>
  <c r="AK40" i="1"/>
  <c r="AT39" i="1"/>
  <c r="AS39" i="1"/>
  <c r="AR39" i="1"/>
  <c r="AU39" i="1" s="1"/>
  <c r="AM39" i="1"/>
  <c r="AN39" i="1" s="1"/>
  <c r="AL39" i="1"/>
  <c r="AK39" i="1"/>
  <c r="AU38" i="1"/>
  <c r="AT38" i="1"/>
  <c r="AS38" i="1"/>
  <c r="AR38" i="1"/>
  <c r="AM38" i="1"/>
  <c r="AN38" i="1" s="1"/>
  <c r="AL38" i="1"/>
  <c r="AK38" i="1"/>
  <c r="AT32" i="1"/>
  <c r="AS32" i="1"/>
  <c r="AR32" i="1"/>
  <c r="AU32" i="1" s="1"/>
  <c r="AM32" i="1"/>
  <c r="AN32" i="1" s="1"/>
  <c r="AL32" i="1"/>
  <c r="AK32" i="1"/>
  <c r="AT33" i="1"/>
  <c r="AS33" i="1"/>
  <c r="AR33" i="1"/>
  <c r="AU33" i="1" s="1"/>
  <c r="AM33" i="1"/>
  <c r="AN33" i="1" s="1"/>
  <c r="AL33" i="1"/>
  <c r="AK33" i="1"/>
  <c r="AT37" i="1"/>
  <c r="AS37" i="1"/>
  <c r="AR37" i="1"/>
  <c r="AU37" i="1" s="1"/>
  <c r="AM37" i="1"/>
  <c r="AN37" i="1" s="1"/>
  <c r="AL37" i="1"/>
  <c r="AK37" i="1"/>
  <c r="AT36" i="1"/>
  <c r="AS36" i="1"/>
  <c r="AR36" i="1"/>
  <c r="AU36" i="1" s="1"/>
  <c r="AM36" i="1"/>
  <c r="AN36" i="1" s="1"/>
  <c r="AL36" i="1"/>
  <c r="AK36" i="1"/>
  <c r="AT35" i="1" l="1"/>
  <c r="AS35" i="1"/>
  <c r="AR35" i="1"/>
  <c r="AU35" i="1" s="1"/>
  <c r="AM35" i="1"/>
  <c r="AN35" i="1" s="1"/>
  <c r="AL35" i="1"/>
  <c r="AK35" i="1"/>
  <c r="AT34" i="1"/>
  <c r="AS34" i="1"/>
  <c r="AR34" i="1"/>
  <c r="AU34" i="1" s="1"/>
  <c r="AM34" i="1"/>
  <c r="AN34" i="1" s="1"/>
  <c r="AL34" i="1"/>
  <c r="AK34" i="1"/>
  <c r="L42" i="1"/>
  <c r="K42" i="1"/>
  <c r="L41" i="1"/>
  <c r="K41" i="1"/>
  <c r="L40" i="1"/>
  <c r="K40" i="1"/>
  <c r="L39" i="1"/>
  <c r="K39" i="1"/>
  <c r="L38" i="1"/>
  <c r="K38" i="1"/>
  <c r="L32" i="1"/>
  <c r="K32" i="1"/>
  <c r="L33" i="1"/>
  <c r="K33" i="1"/>
  <c r="L37" i="1"/>
  <c r="K37" i="1"/>
  <c r="L36" i="1"/>
  <c r="K36" i="1"/>
  <c r="L35" i="1" l="1"/>
  <c r="K35" i="1"/>
  <c r="L34" i="1"/>
  <c r="K34" i="1"/>
  <c r="AM26" i="1"/>
  <c r="AM24" i="1"/>
  <c r="AN24" i="1" s="1"/>
  <c r="AM17" i="1"/>
  <c r="AN17" i="1" s="1"/>
  <c r="AT30" i="1"/>
  <c r="AS30" i="1"/>
  <c r="AR30" i="1"/>
  <c r="AU30" i="1" s="1"/>
  <c r="AK30" i="1"/>
  <c r="AN30" i="1"/>
  <c r="AE30" i="1"/>
  <c r="AD30" i="1"/>
  <c r="AF30" i="1"/>
  <c r="AG30" i="1" s="1"/>
  <c r="Y30" i="1"/>
  <c r="Y28" i="1"/>
  <c r="Z28" i="1" s="1"/>
  <c r="Y27" i="1"/>
  <c r="Z27" i="1" s="1"/>
  <c r="Y26" i="1"/>
  <c r="Z26" i="1" s="1"/>
  <c r="Y24" i="1"/>
  <c r="Y17" i="1"/>
  <c r="Z17" i="1" s="1"/>
  <c r="Y16" i="1"/>
  <c r="Y23" i="1"/>
  <c r="Y15" i="1"/>
  <c r="Y25" i="1"/>
  <c r="Z25" i="1" s="1"/>
  <c r="Y18" i="1"/>
  <c r="Y19" i="1"/>
  <c r="Y21" i="1"/>
  <c r="Y20" i="1"/>
  <c r="Y22" i="1"/>
  <c r="W28" i="1"/>
  <c r="W30" i="1"/>
  <c r="AM28" i="1"/>
  <c r="AN28" i="1" s="1"/>
  <c r="AL28" i="1"/>
  <c r="AK28" i="1"/>
  <c r="AF28" i="1"/>
  <c r="AG28" i="1" s="1"/>
  <c r="AE28" i="1"/>
  <c r="AD28" i="1"/>
  <c r="X28" i="1"/>
  <c r="AM27" i="1"/>
  <c r="AN27" i="1" s="1"/>
  <c r="AM16" i="1"/>
  <c r="AN16" i="1" s="1"/>
  <c r="AM23" i="1"/>
  <c r="AN23" i="1" s="1"/>
  <c r="AM15" i="1"/>
  <c r="AN15" i="1" s="1"/>
  <c r="AM25" i="1"/>
  <c r="AN25" i="1" s="1"/>
  <c r="AM18" i="1"/>
  <c r="AN18" i="1" s="1"/>
  <c r="AM19" i="1"/>
  <c r="AN19" i="1" s="1"/>
  <c r="AM21" i="1"/>
  <c r="AN21" i="1" s="1"/>
  <c r="AM20" i="1"/>
  <c r="AN20" i="1" s="1"/>
  <c r="AM22" i="1"/>
  <c r="AN22" i="1" s="1"/>
  <c r="AL27" i="1"/>
  <c r="AK27" i="1"/>
  <c r="AE27" i="1"/>
  <c r="AF27" i="1"/>
  <c r="AG27" i="1" s="1"/>
  <c r="AD27" i="1"/>
  <c r="W27" i="1"/>
  <c r="W26" i="1"/>
  <c r="W24" i="1"/>
  <c r="W17" i="1"/>
  <c r="W16" i="1"/>
  <c r="W23" i="1"/>
  <c r="W15" i="1"/>
  <c r="W25" i="1"/>
  <c r="W18" i="1"/>
  <c r="W19" i="1"/>
  <c r="W21" i="1"/>
  <c r="W20" i="1"/>
  <c r="W22" i="1"/>
  <c r="X27" i="1"/>
  <c r="AN26" i="1"/>
  <c r="AL26" i="1"/>
  <c r="AK26" i="1"/>
  <c r="AF26" i="1"/>
  <c r="AE26" i="1"/>
  <c r="AD26" i="1"/>
  <c r="X26" i="1"/>
  <c r="AT24" i="1"/>
  <c r="AS24" i="1"/>
  <c r="AR24" i="1"/>
  <c r="AU24" i="1" s="1"/>
  <c r="AL24" i="1"/>
  <c r="AK24" i="1"/>
  <c r="AF24" i="1"/>
  <c r="AE24" i="1"/>
  <c r="AD24" i="1"/>
  <c r="Z24" i="1"/>
  <c r="X24" i="1"/>
  <c r="AL17" i="1"/>
  <c r="AL16" i="1"/>
  <c r="AL23" i="1"/>
  <c r="AL15" i="1"/>
  <c r="AL25" i="1"/>
  <c r="AL18" i="1"/>
  <c r="AL19" i="1"/>
  <c r="AL21" i="1"/>
  <c r="AL20" i="1"/>
  <c r="X17" i="1"/>
  <c r="X16" i="1"/>
  <c r="X23" i="1"/>
  <c r="X15" i="1"/>
  <c r="AR17" i="1"/>
  <c r="AU17" i="1" s="1"/>
  <c r="AR16" i="1"/>
  <c r="AU16" i="1" s="1"/>
  <c r="AR23" i="1"/>
  <c r="AU23" i="1" s="1"/>
  <c r="AR15" i="1"/>
  <c r="AU15" i="1" s="1"/>
  <c r="AR18" i="1"/>
  <c r="AU18" i="1" s="1"/>
  <c r="AR19" i="1"/>
  <c r="AU19" i="1" s="1"/>
  <c r="AR21" i="1"/>
  <c r="AU21" i="1" s="1"/>
  <c r="AR20" i="1"/>
  <c r="AU20" i="1" s="1"/>
  <c r="AK17" i="1"/>
  <c r="AK16" i="1"/>
  <c r="AK23" i="1"/>
  <c r="AK15" i="1"/>
  <c r="AK25" i="1"/>
  <c r="AK18" i="1"/>
  <c r="AK19" i="1"/>
  <c r="AK21" i="1"/>
  <c r="AK20" i="1"/>
  <c r="AK22" i="1"/>
  <c r="AF17" i="1"/>
  <c r="AG17" i="1" s="1"/>
  <c r="AF16" i="1"/>
  <c r="AG16" i="1" s="1"/>
  <c r="AF23" i="1"/>
  <c r="AF15" i="1"/>
  <c r="AG15" i="1" s="1"/>
  <c r="AF25" i="1"/>
  <c r="AG25" i="1" s="1"/>
  <c r="AF18" i="1"/>
  <c r="AG18" i="1" s="1"/>
  <c r="AF19" i="1"/>
  <c r="AG19" i="1" s="1"/>
  <c r="AF21" i="1"/>
  <c r="AG21" i="1" s="1"/>
  <c r="AF20" i="1"/>
  <c r="AG20" i="1" s="1"/>
  <c r="AF22" i="1"/>
  <c r="AG22" i="1" s="1"/>
  <c r="AG23" i="1"/>
  <c r="Z21" i="1"/>
  <c r="AD17" i="1"/>
  <c r="AD16" i="1"/>
  <c r="AD23" i="1"/>
  <c r="AD15" i="1"/>
  <c r="AD25" i="1"/>
  <c r="AD18" i="1"/>
  <c r="AD19" i="1"/>
  <c r="AD21" i="1"/>
  <c r="AD20" i="1"/>
  <c r="AD22" i="1"/>
  <c r="AT17" i="1"/>
  <c r="AS17" i="1"/>
  <c r="AT16" i="1"/>
  <c r="AS16" i="1"/>
  <c r="AT23" i="1"/>
  <c r="AS23" i="1"/>
  <c r="AT15" i="1"/>
  <c r="AS15" i="1"/>
  <c r="AT18" i="1"/>
  <c r="AS18" i="1"/>
  <c r="AT19" i="1"/>
  <c r="AS19" i="1"/>
  <c r="AT21" i="1"/>
  <c r="AS21" i="1"/>
  <c r="AT20" i="1"/>
  <c r="AS20" i="1"/>
  <c r="AT22" i="1"/>
  <c r="AS22" i="1"/>
  <c r="AR22" i="1"/>
  <c r="AU22" i="1" s="1"/>
  <c r="AE17" i="1"/>
  <c r="AE16" i="1"/>
  <c r="AE23" i="1"/>
  <c r="AE15" i="1"/>
  <c r="AE25" i="1"/>
  <c r="AE18" i="1"/>
  <c r="AE19" i="1"/>
  <c r="AE21" i="1"/>
  <c r="AE20" i="1"/>
  <c r="X22" i="1"/>
  <c r="X25" i="1"/>
  <c r="X18" i="1"/>
  <c r="X19" i="1"/>
  <c r="X21" i="1"/>
  <c r="X20" i="1"/>
  <c r="AE22" i="1"/>
  <c r="AE12" i="1"/>
  <c r="AL22" i="1"/>
  <c r="L22" i="1" l="1"/>
  <c r="L21" i="1"/>
  <c r="K30" i="1"/>
  <c r="L23" i="1"/>
  <c r="L19" i="1"/>
  <c r="L15" i="1"/>
  <c r="Z19" i="1"/>
  <c r="K19" i="1"/>
  <c r="Z22" i="1"/>
  <c r="K22" i="1"/>
  <c r="Z18" i="1"/>
  <c r="K18" i="1"/>
  <c r="Z16" i="1"/>
  <c r="K16" i="1"/>
  <c r="L20" i="1"/>
  <c r="L16" i="1"/>
  <c r="K21" i="1"/>
  <c r="Z15" i="1"/>
  <c r="K15" i="1"/>
  <c r="K23" i="1"/>
  <c r="L18" i="1"/>
  <c r="Z20" i="1"/>
  <c r="K20" i="1"/>
  <c r="Z30" i="1"/>
  <c r="L30" i="1"/>
  <c r="Z23" i="1"/>
  <c r="L24" i="1"/>
  <c r="K24" i="1"/>
  <c r="AG26" i="1"/>
  <c r="AG24" i="1"/>
  <c r="K17" i="1"/>
  <c r="L17" i="1"/>
  <c r="AF12" i="1" l="1"/>
  <c r="AG12" i="1" s="1"/>
  <c r="AD12" i="1"/>
  <c r="Y12" i="1"/>
  <c r="Z12" i="1" s="1"/>
  <c r="X12" i="1"/>
  <c r="W12" i="1"/>
  <c r="R12" i="1"/>
  <c r="S12" i="1" s="1"/>
  <c r="Q12" i="1"/>
  <c r="P12" i="1"/>
  <c r="L12" i="1" l="1"/>
  <c r="K12" i="1"/>
  <c r="AT11" i="1"/>
  <c r="AS11" i="1"/>
  <c r="AL11" i="1"/>
  <c r="AK11" i="1"/>
  <c r="AR11" i="1"/>
  <c r="AU11" i="1" s="1"/>
  <c r="AM11" i="1"/>
  <c r="AN11" i="1" s="1"/>
  <c r="AF11" i="1"/>
  <c r="AG11" i="1" s="1"/>
  <c r="AE11" i="1"/>
  <c r="AD11" i="1"/>
  <c r="Y11" i="1"/>
  <c r="Z11" i="1" s="1"/>
  <c r="X11" i="1"/>
  <c r="W11" i="1"/>
  <c r="R11" i="1"/>
  <c r="Q11" i="1"/>
  <c r="P11" i="1"/>
  <c r="L11" i="1" l="1"/>
  <c r="K11" i="1"/>
  <c r="S11" i="1"/>
  <c r="F7" i="1" l="1"/>
  <c r="E7" i="1"/>
  <c r="D7" i="1"/>
  <c r="C7" i="1"/>
  <c r="J45" i="1" l="1"/>
  <c r="J50" i="1"/>
  <c r="J49" i="1"/>
  <c r="J47" i="1"/>
  <c r="J44" i="1"/>
  <c r="J46" i="1"/>
  <c r="J48" i="1"/>
  <c r="J35" i="1"/>
  <c r="J33" i="1"/>
  <c r="J37" i="1"/>
  <c r="J36" i="1"/>
  <c r="J41" i="1"/>
  <c r="J38" i="1"/>
  <c r="J32" i="1"/>
  <c r="J40" i="1"/>
  <c r="J39" i="1"/>
  <c r="J42" i="1"/>
  <c r="J34" i="1"/>
  <c r="J30" i="1"/>
  <c r="J23" i="1"/>
  <c r="J19" i="1"/>
  <c r="J18" i="1"/>
  <c r="J22" i="1"/>
  <c r="J20" i="1"/>
  <c r="J16" i="1"/>
  <c r="J24" i="1"/>
  <c r="J17" i="1"/>
  <c r="J15" i="1"/>
  <c r="J21" i="1"/>
  <c r="J12" i="1"/>
  <c r="J11" i="1"/>
</calcChain>
</file>

<file path=xl/sharedStrings.xml><?xml version="1.0" encoding="utf-8"?>
<sst xmlns="http://schemas.openxmlformats.org/spreadsheetml/2006/main" count="185" uniqueCount="130">
  <si>
    <t>nuemero prueba</t>
  </si>
  <si>
    <t>PUNTAJE ESCALAFON</t>
  </si>
  <si>
    <t>POSICION</t>
  </si>
  <si>
    <t>NUMERO PETO</t>
  </si>
  <si>
    <t>JINETE</t>
  </si>
  <si>
    <t>CABALLO</t>
  </si>
  <si>
    <t>VELOCIDAD DE CARRERA</t>
  </si>
  <si>
    <t>TIEMPO TOTAL CARRERA</t>
  </si>
  <si>
    <t>TIEMPO DE RECUPERACION</t>
  </si>
  <si>
    <t>HORA DE LARGADA</t>
  </si>
  <si>
    <t>HORA DE LLEGADA</t>
  </si>
  <si>
    <t>HORA DE RECUPERACION</t>
  </si>
  <si>
    <t>TIEMPO A META</t>
  </si>
  <si>
    <t>RECUPERACION</t>
  </si>
  <si>
    <t>TIEMPO TOTAL</t>
  </si>
  <si>
    <t>VELOCIDAD PROMEDIO</t>
  </si>
  <si>
    <t xml:space="preserve"> RECUPERACION</t>
  </si>
  <si>
    <t>Prueba # 1</t>
  </si>
  <si>
    <t>DANIKA BBA</t>
  </si>
  <si>
    <t>LUIS ENRIQUE OTERO</t>
  </si>
  <si>
    <t>LUNA</t>
  </si>
  <si>
    <t>CLAUDIA GUTIERREZ</t>
  </si>
  <si>
    <t>TONKA</t>
  </si>
  <si>
    <t>DAKAR</t>
  </si>
  <si>
    <t>Prueba # 2</t>
  </si>
  <si>
    <t>Prueba # 3</t>
  </si>
  <si>
    <t>ELABORET VO</t>
  </si>
  <si>
    <t>JOHANA POSADA</t>
  </si>
  <si>
    <t>Prueba # 4</t>
  </si>
  <si>
    <t>dardo</t>
  </si>
  <si>
    <t>120 K</t>
  </si>
  <si>
    <t>TOTAL</t>
  </si>
  <si>
    <t>80 K</t>
  </si>
  <si>
    <t>40 k</t>
  </si>
  <si>
    <t>20 k</t>
  </si>
  <si>
    <t>120 km</t>
  </si>
  <si>
    <t>JONES</t>
  </si>
  <si>
    <r>
      <t>GREGORY SMETEK-</t>
    </r>
    <r>
      <rPr>
        <b/>
        <sz val="8"/>
        <color rgb="FFFF0000"/>
        <rFont val="Arial"/>
        <family val="2"/>
      </rPr>
      <t>FEI</t>
    </r>
  </si>
  <si>
    <r>
      <t>CAMILO GAITAN-</t>
    </r>
    <r>
      <rPr>
        <b/>
        <sz val="8"/>
        <color rgb="FFFF0000"/>
        <rFont val="Arial"/>
        <family val="2"/>
      </rPr>
      <t>FEI</t>
    </r>
  </si>
  <si>
    <t>80 km</t>
  </si>
  <si>
    <t>WALIGHT</t>
  </si>
  <si>
    <t>PERLIGHT</t>
  </si>
  <si>
    <t>OTHELO</t>
  </si>
  <si>
    <t>LADY</t>
  </si>
  <si>
    <t>AZUL BLEIER</t>
  </si>
  <si>
    <t>OJALA</t>
  </si>
  <si>
    <t>WENDY</t>
  </si>
  <si>
    <t>ALBERTO CEDIEL</t>
  </si>
  <si>
    <t>RENE MARQUEZ</t>
  </si>
  <si>
    <t>4ESTRELLAS</t>
  </si>
  <si>
    <t>FILIPO</t>
  </si>
  <si>
    <t>VALERIA AMAYA</t>
  </si>
  <si>
    <t>COUNTRY BOY</t>
  </si>
  <si>
    <t>JOSÉ GOMEZ</t>
  </si>
  <si>
    <t>FATIMA</t>
  </si>
  <si>
    <t>JOAQUIN SAMPER</t>
  </si>
  <si>
    <t>MILHOJA</t>
  </si>
  <si>
    <t>ISABELA GONZALEZ</t>
  </si>
  <si>
    <t>CLAPTON</t>
  </si>
  <si>
    <t>MARIA INES GARCIA</t>
  </si>
  <si>
    <t>20 km</t>
  </si>
  <si>
    <t>JUAN FRANCISCO GONZALEZ</t>
  </si>
  <si>
    <t>juan carlos gamboa</t>
  </si>
  <si>
    <t>mauricio pinto</t>
  </si>
  <si>
    <t>john amaya</t>
  </si>
  <si>
    <r>
      <t>MAURICIO GAITAN-</t>
    </r>
    <r>
      <rPr>
        <b/>
        <sz val="8"/>
        <color rgb="FFFF0000"/>
        <rFont val="Arial"/>
        <family val="2"/>
      </rPr>
      <t>FEI</t>
    </r>
  </si>
  <si>
    <r>
      <t>HUMBERTO GOMEZ-</t>
    </r>
    <r>
      <rPr>
        <b/>
        <sz val="8"/>
        <color rgb="FFFF0000"/>
        <rFont val="Arial"/>
        <family val="2"/>
      </rPr>
      <t>FEI</t>
    </r>
  </si>
  <si>
    <r>
      <t>ROBERTO LINARES-</t>
    </r>
    <r>
      <rPr>
        <b/>
        <sz val="8"/>
        <color rgb="FFFF0000"/>
        <rFont val="Arial"/>
        <family val="2"/>
      </rPr>
      <t>FEI</t>
    </r>
  </si>
  <si>
    <r>
      <t>LUIS CARREÑO-</t>
    </r>
    <r>
      <rPr>
        <b/>
        <sz val="8"/>
        <color rgb="FFFF0000"/>
        <rFont val="Arial"/>
        <family val="2"/>
      </rPr>
      <t>FEI</t>
    </r>
  </si>
  <si>
    <r>
      <t>DIEGO ARBOLEDA-</t>
    </r>
    <r>
      <rPr>
        <b/>
        <sz val="8"/>
        <color rgb="FFFF0000"/>
        <rFont val="Arial"/>
        <family val="2"/>
      </rPr>
      <t>FEI</t>
    </r>
  </si>
  <si>
    <r>
      <t>CAMILO LIEVANO-</t>
    </r>
    <r>
      <rPr>
        <b/>
        <sz val="8"/>
        <color rgb="FFFF0000"/>
        <rFont val="Arial"/>
        <family val="2"/>
      </rPr>
      <t>FEI</t>
    </r>
  </si>
  <si>
    <r>
      <t>JUSTIN CLARK (AUS)-</t>
    </r>
    <r>
      <rPr>
        <b/>
        <sz val="8"/>
        <color rgb="FFFF0000"/>
        <rFont val="Arial"/>
        <family val="2"/>
      </rPr>
      <t>FEI</t>
    </r>
  </si>
  <si>
    <r>
      <t>CRISTINA MUTIS</t>
    </r>
    <r>
      <rPr>
        <b/>
        <sz val="8"/>
        <color rgb="FFFF0000"/>
        <rFont val="Arial"/>
        <family val="2"/>
      </rPr>
      <t>-FEI</t>
    </r>
  </si>
  <si>
    <t>MARHIANNA</t>
  </si>
  <si>
    <t>DODDY AL FAYED</t>
  </si>
  <si>
    <t>FLEUR DE LYZ</t>
  </si>
  <si>
    <r>
      <t xml:space="preserve">FLUSTA </t>
    </r>
    <r>
      <rPr>
        <b/>
        <sz val="8"/>
        <color rgb="FFFF0000"/>
        <rFont val="Arial"/>
        <family val="2"/>
      </rPr>
      <t>BC</t>
    </r>
  </si>
  <si>
    <t>40 km</t>
  </si>
  <si>
    <r>
      <t>ANTHONY PHILLIPS-</t>
    </r>
    <r>
      <rPr>
        <b/>
        <sz val="8"/>
        <color rgb="FFFF0000"/>
        <rFont val="Arial"/>
        <family val="2"/>
      </rPr>
      <t xml:space="preserve"> HAB</t>
    </r>
  </si>
  <si>
    <r>
      <t>JUAN LUIS MORENO-</t>
    </r>
    <r>
      <rPr>
        <b/>
        <sz val="8"/>
        <color rgb="FFFF0000"/>
        <rFont val="Arial"/>
        <family val="2"/>
      </rPr>
      <t>HAB</t>
    </r>
  </si>
  <si>
    <r>
      <t xml:space="preserve">AZUL BLEIER- </t>
    </r>
    <r>
      <rPr>
        <b/>
        <sz val="8"/>
        <color rgb="FFFF0000"/>
        <rFont val="Arial"/>
        <family val="2"/>
      </rPr>
      <t>HAB</t>
    </r>
  </si>
  <si>
    <r>
      <t>DANIEL VASQUEZ-</t>
    </r>
    <r>
      <rPr>
        <b/>
        <sz val="8"/>
        <color rgb="FFFF0000"/>
        <rFont val="Arial"/>
        <family val="2"/>
      </rPr>
      <t>HAB</t>
    </r>
  </si>
  <si>
    <r>
      <t>PABLO ROMERO-</t>
    </r>
    <r>
      <rPr>
        <b/>
        <sz val="8"/>
        <color rgb="FFFF0000"/>
        <rFont val="Arial"/>
        <family val="2"/>
      </rPr>
      <t>HAB</t>
    </r>
  </si>
  <si>
    <t>INFALNTIL</t>
  </si>
  <si>
    <t>MARGARITO</t>
  </si>
  <si>
    <t>NEELA</t>
  </si>
  <si>
    <t>SYMPHONIE</t>
  </si>
  <si>
    <r>
      <t>ISABELA GONZALEZ-</t>
    </r>
    <r>
      <rPr>
        <b/>
        <sz val="8"/>
        <color rgb="FFFF0000"/>
        <rFont val="Arial"/>
        <family val="2"/>
      </rPr>
      <t>HAB</t>
    </r>
  </si>
  <si>
    <r>
      <t>LUIS ENRIQUE OTERO-</t>
    </r>
    <r>
      <rPr>
        <b/>
        <sz val="8"/>
        <color rgb="FFFF0000"/>
        <rFont val="Arial"/>
        <family val="2"/>
      </rPr>
      <t>PROM</t>
    </r>
  </si>
  <si>
    <r>
      <t>ALBERTO CEDIEL-</t>
    </r>
    <r>
      <rPr>
        <b/>
        <sz val="8"/>
        <color rgb="FFFF0000"/>
        <rFont val="Arial"/>
        <family val="2"/>
      </rPr>
      <t>PROM</t>
    </r>
  </si>
  <si>
    <r>
      <t>RENE MARQUEZ-</t>
    </r>
    <r>
      <rPr>
        <b/>
        <sz val="8"/>
        <color rgb="FFFF0000"/>
        <rFont val="Arial"/>
        <family val="2"/>
      </rPr>
      <t>PROM</t>
    </r>
  </si>
  <si>
    <r>
      <t>CLAUDIA GUTIERREZ-</t>
    </r>
    <r>
      <rPr>
        <b/>
        <sz val="8"/>
        <color rgb="FFFF0000"/>
        <rFont val="Arial"/>
        <family val="2"/>
      </rPr>
      <t>PROM</t>
    </r>
  </si>
  <si>
    <r>
      <t>VALERIA AMAYA-</t>
    </r>
    <r>
      <rPr>
        <b/>
        <sz val="8"/>
        <color rgb="FFFF0000"/>
        <rFont val="Arial"/>
        <family val="2"/>
      </rPr>
      <t>PROM</t>
    </r>
  </si>
  <si>
    <r>
      <t>PABLO CARREÑO-</t>
    </r>
    <r>
      <rPr>
        <b/>
        <sz val="8"/>
        <color rgb="FFFF0000"/>
        <rFont val="Arial"/>
        <family val="2"/>
      </rPr>
      <t>HAB</t>
    </r>
  </si>
  <si>
    <r>
      <t>JOSÉ GOMEZ-</t>
    </r>
    <r>
      <rPr>
        <b/>
        <sz val="8"/>
        <color rgb="FFFF0000"/>
        <rFont val="Arial"/>
        <family val="2"/>
      </rPr>
      <t>HAB</t>
    </r>
  </si>
  <si>
    <r>
      <t>JOAQUIN SAMPER-</t>
    </r>
    <r>
      <rPr>
        <b/>
        <sz val="8"/>
        <color rgb="FFFF0000"/>
        <rFont val="Arial"/>
        <family val="2"/>
      </rPr>
      <t>PROM</t>
    </r>
  </si>
  <si>
    <r>
      <t>MARIA INES GARCIA-</t>
    </r>
    <r>
      <rPr>
        <b/>
        <sz val="8"/>
        <color rgb="FFFF0000"/>
        <rFont val="Arial"/>
        <family val="2"/>
      </rPr>
      <t>PROM</t>
    </r>
  </si>
  <si>
    <t>ESTAMBUL</t>
  </si>
  <si>
    <t>RENEGADO</t>
  </si>
  <si>
    <t>estefania cepeda</t>
  </si>
  <si>
    <t>zeus</t>
  </si>
  <si>
    <t>domino</t>
  </si>
  <si>
    <t>gabriela amaya</t>
  </si>
  <si>
    <t>campeón</t>
  </si>
  <si>
    <t>Julian Andres Londoño</t>
  </si>
  <si>
    <t>richero</t>
  </si>
  <si>
    <t>PROMOCIONAL</t>
  </si>
  <si>
    <t>JULIAN ANDRES LONDOÑO</t>
  </si>
  <si>
    <t>JUAN CARLOS GAMBOA</t>
  </si>
  <si>
    <t>MAURICIO PINTO</t>
  </si>
  <si>
    <t>JHON AMAYA</t>
  </si>
  <si>
    <t>GABRIELA AMAYA</t>
  </si>
  <si>
    <t>ESTEFANIA CEPEDA</t>
  </si>
  <si>
    <t>DARDO</t>
  </si>
  <si>
    <t>RICHERO</t>
  </si>
  <si>
    <t>DOMINO</t>
  </si>
  <si>
    <t>CAMPEÓN</t>
  </si>
  <si>
    <t>ZEUS</t>
  </si>
  <si>
    <t>GACELA</t>
  </si>
  <si>
    <r>
      <t>MAURICIO BARRERTO-</t>
    </r>
    <r>
      <rPr>
        <b/>
        <sz val="8"/>
        <color rgb="FFFF0000"/>
        <rFont val="Arial"/>
        <family val="2"/>
      </rPr>
      <t>HAB</t>
    </r>
  </si>
  <si>
    <t>SHAGY</t>
  </si>
  <si>
    <t>FTQ ME</t>
  </si>
  <si>
    <t>EV3</t>
  </si>
  <si>
    <t>FTQ GA</t>
  </si>
  <si>
    <t>EV4</t>
  </si>
  <si>
    <r>
      <t>DAVID GACIÑO (ESP)-</t>
    </r>
    <r>
      <rPr>
        <b/>
        <sz val="8"/>
        <color rgb="FFFF0000"/>
        <rFont val="Arial"/>
        <family val="2"/>
      </rPr>
      <t>FEI</t>
    </r>
  </si>
  <si>
    <r>
      <t>JOHANA POSADA-</t>
    </r>
    <r>
      <rPr>
        <b/>
        <sz val="8"/>
        <color rgb="FFFF0000"/>
        <rFont val="Arial"/>
        <family val="2"/>
      </rPr>
      <t>PROM</t>
    </r>
  </si>
  <si>
    <t>TOR</t>
  </si>
  <si>
    <t>FQLA</t>
  </si>
  <si>
    <t>EV NO TERMINO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</si>
</sst>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&quot;$&quot;\ * #,##0.00_);_(&quot;$&quot;\ * \(#,##0.00\);_(&quot;$&quot;\ * &quot;-&quot;??_);_(@_)"/>
    <numFmt numFmtId="165" formatCode="_(* #,##0.00_);_(* \(#,##0.00\);_(* &quot;-&quot;??_);_(@_)"/>
    <numFmt numFmtId="166" formatCode="h:mm:ss;@"/>
    <numFmt numFmtId="167" formatCode="0.0"/>
    <numFmt numFmtId="168" formatCode="h:mm;@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1"/>
      <color indexed="8"/>
      <name val="Arial"/>
      <family val="2"/>
    </font>
    <font>
      <sz val="11"/>
      <color indexed="21"/>
      <name val="Arial"/>
      <family val="2"/>
    </font>
    <font>
      <sz val="11"/>
      <name val="Arial"/>
      <family val="2"/>
    </font>
    <font>
      <sz val="8"/>
      <color indexed="8"/>
      <name val="Arial"/>
      <family val="2"/>
    </font>
    <font>
      <b/>
      <sz val="11"/>
      <color indexed="8"/>
      <name val="Calibri"/>
      <family val="2"/>
    </font>
    <font>
      <b/>
      <sz val="8"/>
      <color indexed="8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0"/>
      <color rgb="FF000000"/>
      <name val="Arial"/>
      <family val="2"/>
    </font>
    <font>
      <b/>
      <sz val="8"/>
      <color rgb="FF00B050"/>
      <name val="Arial"/>
      <family val="2"/>
    </font>
    <font>
      <b/>
      <sz val="8"/>
      <color rgb="FFFF0000"/>
      <name val="Arial"/>
      <family val="2"/>
    </font>
    <font>
      <b/>
      <sz val="1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0">
    <xf numFmtId="0" fontId="0" fillId="0" borderId="0"/>
    <xf numFmtId="0" fontId="2" fillId="0" borderId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4" fontId="15" fillId="0" borderId="0" applyFont="0" applyFill="0" applyBorder="0" applyAlignment="0" applyProtection="0"/>
    <xf numFmtId="0" fontId="3" fillId="0" borderId="0"/>
    <xf numFmtId="0" fontId="1" fillId="0" borderId="0"/>
    <xf numFmtId="0" fontId="15" fillId="0" borderId="0"/>
    <xf numFmtId="0" fontId="2" fillId="0" borderId="0"/>
    <xf numFmtId="9" fontId="2" fillId="0" borderId="0" applyFont="0" applyFill="0" applyBorder="0" applyAlignment="0" applyProtection="0"/>
  </cellStyleXfs>
  <cellXfs count="121">
    <xf numFmtId="0" fontId="0" fillId="0" borderId="0" xfId="0"/>
    <xf numFmtId="0" fontId="2" fillId="0" borderId="0" xfId="1"/>
    <xf numFmtId="0" fontId="2" fillId="0" borderId="0" xfId="1" applyFill="1"/>
    <xf numFmtId="0" fontId="4" fillId="0" borderId="0" xfId="1" applyFont="1"/>
    <xf numFmtId="167" fontId="5" fillId="0" borderId="1" xfId="1" applyNumberFormat="1" applyFont="1" applyFill="1" applyBorder="1" applyAlignment="1">
      <alignment horizontal="center" vertical="center"/>
    </xf>
    <xf numFmtId="1" fontId="6" fillId="0" borderId="1" xfId="1" applyNumberFormat="1" applyFont="1" applyFill="1" applyBorder="1" applyAlignment="1">
      <alignment horizontal="center"/>
    </xf>
    <xf numFmtId="0" fontId="4" fillId="0" borderId="1" xfId="1" applyFont="1" applyBorder="1"/>
    <xf numFmtId="167" fontId="5" fillId="0" borderId="1" xfId="1" applyNumberFormat="1" applyFont="1" applyFill="1" applyBorder="1" applyAlignment="1">
      <alignment horizontal="center"/>
    </xf>
    <xf numFmtId="0" fontId="8" fillId="0" borderId="0" xfId="1" applyFont="1" applyAlignment="1">
      <alignment horizontal="center"/>
    </xf>
    <xf numFmtId="0" fontId="7" fillId="0" borderId="0" xfId="1" applyFont="1"/>
    <xf numFmtId="165" fontId="7" fillId="0" borderId="0" xfId="1" applyNumberFormat="1" applyFont="1"/>
    <xf numFmtId="0" fontId="6" fillId="0" borderId="3" xfId="1" applyFont="1" applyFill="1" applyBorder="1" applyAlignment="1">
      <alignment horizontal="center" vertical="center" wrapText="1"/>
    </xf>
    <xf numFmtId="1" fontId="6" fillId="0" borderId="1" xfId="1" applyNumberFormat="1" applyFont="1" applyFill="1" applyBorder="1" applyAlignment="1">
      <alignment horizontal="center" vertical="center"/>
    </xf>
    <xf numFmtId="21" fontId="5" fillId="0" borderId="1" xfId="1" applyNumberFormat="1" applyFont="1" applyFill="1" applyBorder="1" applyAlignment="1">
      <alignment horizontal="center" vertical="center"/>
    </xf>
    <xf numFmtId="166" fontId="5" fillId="0" borderId="1" xfId="1" applyNumberFormat="1" applyFont="1" applyFill="1" applyBorder="1" applyAlignment="1">
      <alignment horizontal="center" vertical="center"/>
    </xf>
    <xf numFmtId="167" fontId="10" fillId="0" borderId="1" xfId="1" applyNumberFormat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/>
    </xf>
    <xf numFmtId="2" fontId="5" fillId="0" borderId="1" xfId="1" applyNumberFormat="1" applyFont="1" applyFill="1" applyBorder="1" applyAlignment="1">
      <alignment horizontal="center" vertical="center"/>
    </xf>
    <xf numFmtId="168" fontId="6" fillId="0" borderId="0" xfId="1" applyNumberFormat="1" applyFont="1" applyFill="1" applyBorder="1" applyAlignment="1">
      <alignment horizontal="center"/>
    </xf>
    <xf numFmtId="0" fontId="4" fillId="0" borderId="0" xfId="1" applyFont="1" applyBorder="1"/>
    <xf numFmtId="167" fontId="10" fillId="0" borderId="1" xfId="1" applyNumberFormat="1" applyFont="1" applyBorder="1"/>
    <xf numFmtId="167" fontId="12" fillId="0" borderId="1" xfId="1" applyNumberFormat="1" applyFont="1" applyBorder="1" applyAlignment="1">
      <alignment horizontal="center"/>
    </xf>
    <xf numFmtId="0" fontId="5" fillId="2" borderId="3" xfId="1" applyFont="1" applyFill="1" applyBorder="1" applyAlignment="1">
      <alignment horizontal="center" vertical="top" textRotation="180" wrapText="1"/>
    </xf>
    <xf numFmtId="2" fontId="5" fillId="2" borderId="3" xfId="1" applyNumberFormat="1" applyFont="1" applyFill="1" applyBorder="1" applyAlignment="1">
      <alignment horizontal="center" vertical="top" textRotation="180" wrapText="1"/>
    </xf>
    <xf numFmtId="2" fontId="5" fillId="7" borderId="3" xfId="1" applyNumberFormat="1" applyFont="1" applyFill="1" applyBorder="1" applyAlignment="1">
      <alignment horizontal="center" vertical="top" textRotation="180" wrapText="1"/>
    </xf>
    <xf numFmtId="49" fontId="5" fillId="7" borderId="3" xfId="1" applyNumberFormat="1" applyFont="1" applyFill="1" applyBorder="1" applyAlignment="1">
      <alignment horizontal="center" vertical="top" textRotation="180" wrapText="1"/>
    </xf>
    <xf numFmtId="0" fontId="5" fillId="7" borderId="3" xfId="1" applyFont="1" applyFill="1" applyBorder="1" applyAlignment="1">
      <alignment horizontal="center" vertical="top" textRotation="180" wrapText="1"/>
    </xf>
    <xf numFmtId="2" fontId="5" fillId="6" borderId="3" xfId="1" applyNumberFormat="1" applyFont="1" applyFill="1" applyBorder="1" applyAlignment="1">
      <alignment horizontal="center" vertical="top" textRotation="180" wrapText="1"/>
    </xf>
    <xf numFmtId="49" fontId="5" fillId="6" borderId="3" xfId="1" applyNumberFormat="1" applyFont="1" applyFill="1" applyBorder="1" applyAlignment="1">
      <alignment horizontal="center" vertical="top" textRotation="180" wrapText="1"/>
    </xf>
    <xf numFmtId="0" fontId="5" fillId="6" borderId="3" xfId="1" applyFont="1" applyFill="1" applyBorder="1" applyAlignment="1">
      <alignment horizontal="center" vertical="top" textRotation="180" wrapText="1"/>
    </xf>
    <xf numFmtId="0" fontId="11" fillId="4" borderId="1" xfId="1" applyFont="1" applyFill="1" applyBorder="1"/>
    <xf numFmtId="1" fontId="6" fillId="4" borderId="1" xfId="1" applyNumberFormat="1" applyFont="1" applyFill="1" applyBorder="1" applyAlignment="1">
      <alignment horizontal="center" vertical="center"/>
    </xf>
    <xf numFmtId="1" fontId="13" fillId="0" borderId="1" xfId="1" applyNumberFormat="1" applyFont="1" applyFill="1" applyBorder="1" applyAlignment="1">
      <alignment horizontal="center" vertical="center"/>
    </xf>
    <xf numFmtId="1" fontId="14" fillId="0" borderId="1" xfId="1" applyNumberFormat="1" applyFont="1" applyFill="1" applyBorder="1" applyAlignment="1">
      <alignment horizontal="center" vertical="center"/>
    </xf>
    <xf numFmtId="2" fontId="16" fillId="0" borderId="1" xfId="1" applyNumberFormat="1" applyFont="1" applyFill="1" applyBorder="1" applyAlignment="1">
      <alignment horizontal="center" vertical="center"/>
    </xf>
    <xf numFmtId="1" fontId="16" fillId="0" borderId="1" xfId="1" applyNumberFormat="1" applyFont="1" applyFill="1" applyBorder="1" applyAlignment="1">
      <alignment horizontal="center" vertical="center"/>
    </xf>
    <xf numFmtId="2" fontId="10" fillId="0" borderId="1" xfId="1" applyNumberFormat="1" applyFont="1" applyFill="1" applyBorder="1" applyAlignment="1">
      <alignment horizontal="center" vertical="center"/>
    </xf>
    <xf numFmtId="2" fontId="6" fillId="0" borderId="1" xfId="1" applyNumberFormat="1" applyFont="1" applyFill="1" applyBorder="1" applyAlignment="1">
      <alignment horizontal="center" vertical="center"/>
    </xf>
    <xf numFmtId="166" fontId="5" fillId="8" borderId="1" xfId="1" applyNumberFormat="1" applyFont="1" applyFill="1" applyBorder="1" applyAlignment="1">
      <alignment horizontal="center" vertical="center"/>
    </xf>
    <xf numFmtId="2" fontId="10" fillId="8" borderId="1" xfId="1" applyNumberFormat="1" applyFont="1" applyFill="1" applyBorder="1" applyAlignment="1">
      <alignment horizontal="center" vertical="center"/>
    </xf>
    <xf numFmtId="0" fontId="11" fillId="0" borderId="1" xfId="1" applyFont="1" applyFill="1" applyBorder="1"/>
    <xf numFmtId="1" fontId="17" fillId="0" borderId="1" xfId="1" applyNumberFormat="1" applyFont="1" applyFill="1" applyBorder="1" applyAlignment="1">
      <alignment horizontal="center" vertical="center"/>
    </xf>
    <xf numFmtId="9" fontId="4" fillId="0" borderId="0" xfId="9" applyFont="1"/>
    <xf numFmtId="167" fontId="5" fillId="0" borderId="0" xfId="1" applyNumberFormat="1" applyFont="1" applyFill="1" applyBorder="1" applyAlignment="1">
      <alignment horizontal="center"/>
    </xf>
    <xf numFmtId="167" fontId="12" fillId="0" borderId="0" xfId="1" applyNumberFormat="1" applyFont="1" applyBorder="1" applyAlignment="1">
      <alignment horizontal="center"/>
    </xf>
    <xf numFmtId="0" fontId="4" fillId="0" borderId="0" xfId="1" applyFont="1" applyBorder="1" applyAlignment="1">
      <alignment horizontal="left"/>
    </xf>
    <xf numFmtId="0" fontId="7" fillId="0" borderId="0" xfId="1" applyFont="1" applyBorder="1"/>
    <xf numFmtId="1" fontId="5" fillId="0" borderId="4" xfId="1" applyNumberFormat="1" applyFont="1" applyFill="1" applyBorder="1" applyAlignment="1">
      <alignment horizontal="center" vertical="center"/>
    </xf>
    <xf numFmtId="0" fontId="2" fillId="0" borderId="0" xfId="1" applyBorder="1"/>
    <xf numFmtId="167" fontId="5" fillId="0" borderId="0" xfId="1" applyNumberFormat="1" applyFont="1" applyFill="1" applyBorder="1" applyAlignment="1">
      <alignment horizontal="center" vertical="center"/>
    </xf>
    <xf numFmtId="1" fontId="10" fillId="0" borderId="0" xfId="1" applyNumberFormat="1" applyFont="1" applyBorder="1" applyAlignment="1">
      <alignment horizontal="center"/>
    </xf>
    <xf numFmtId="167" fontId="10" fillId="0" borderId="0" xfId="1" applyNumberFormat="1" applyFont="1" applyBorder="1"/>
    <xf numFmtId="167" fontId="4" fillId="0" borderId="0" xfId="1" applyNumberFormat="1" applyFont="1" applyBorder="1"/>
    <xf numFmtId="0" fontId="10" fillId="0" borderId="0" xfId="1" applyFont="1" applyBorder="1" applyAlignment="1">
      <alignment horizontal="left"/>
    </xf>
    <xf numFmtId="0" fontId="0" fillId="0" borderId="1" xfId="0" applyBorder="1"/>
    <xf numFmtId="0" fontId="0" fillId="0" borderId="1" xfId="0" applyBorder="1" applyAlignment="1">
      <alignment horizontal="center"/>
    </xf>
    <xf numFmtId="167" fontId="5" fillId="7" borderId="1" xfId="1" applyNumberFormat="1" applyFont="1" applyFill="1" applyBorder="1" applyAlignment="1">
      <alignment horizontal="center" vertical="center"/>
    </xf>
    <xf numFmtId="167" fontId="5" fillId="6" borderId="1" xfId="1" applyNumberFormat="1" applyFont="1" applyFill="1" applyBorder="1" applyAlignment="1">
      <alignment horizontal="center" vertical="center"/>
    </xf>
    <xf numFmtId="167" fontId="5" fillId="10" borderId="1" xfId="1" applyNumberFormat="1" applyFont="1" applyFill="1" applyBorder="1" applyAlignment="1">
      <alignment horizontal="center" vertical="center"/>
    </xf>
    <xf numFmtId="167" fontId="5" fillId="9" borderId="1" xfId="1" applyNumberFormat="1" applyFont="1" applyFill="1" applyBorder="1" applyAlignment="1">
      <alignment horizontal="center"/>
    </xf>
    <xf numFmtId="167" fontId="5" fillId="3" borderId="1" xfId="1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167" fontId="5" fillId="3" borderId="0" xfId="1" applyNumberFormat="1" applyFont="1" applyFill="1" applyBorder="1" applyAlignment="1">
      <alignment horizontal="center"/>
    </xf>
    <xf numFmtId="1" fontId="6" fillId="12" borderId="1" xfId="1" applyNumberFormat="1" applyFont="1" applyFill="1" applyBorder="1" applyAlignment="1">
      <alignment horizontal="center" vertical="center"/>
    </xf>
    <xf numFmtId="0" fontId="11" fillId="12" borderId="1" xfId="1" applyFont="1" applyFill="1" applyBorder="1"/>
    <xf numFmtId="2" fontId="5" fillId="5" borderId="3" xfId="1" applyNumberFormat="1" applyFont="1" applyFill="1" applyBorder="1" applyAlignment="1">
      <alignment horizontal="center" vertical="top" textRotation="180" wrapText="1"/>
    </xf>
    <xf numFmtId="49" fontId="5" fillId="5" borderId="3" xfId="1" applyNumberFormat="1" applyFont="1" applyFill="1" applyBorder="1" applyAlignment="1">
      <alignment horizontal="center" vertical="top" textRotation="180" wrapText="1"/>
    </xf>
    <xf numFmtId="0" fontId="5" fillId="5" borderId="3" xfId="1" applyFont="1" applyFill="1" applyBorder="1" applyAlignment="1">
      <alignment horizontal="center" vertical="top" textRotation="180" wrapText="1"/>
    </xf>
    <xf numFmtId="2" fontId="5" fillId="9" borderId="3" xfId="1" applyNumberFormat="1" applyFont="1" applyFill="1" applyBorder="1" applyAlignment="1">
      <alignment horizontal="center" vertical="top" textRotation="180" wrapText="1"/>
    </xf>
    <xf numFmtId="49" fontId="5" fillId="9" borderId="3" xfId="1" applyNumberFormat="1" applyFont="1" applyFill="1" applyBorder="1" applyAlignment="1">
      <alignment horizontal="center" vertical="top" textRotation="180" wrapText="1"/>
    </xf>
    <xf numFmtId="0" fontId="5" fillId="9" borderId="3" xfId="1" applyFont="1" applyFill="1" applyBorder="1" applyAlignment="1">
      <alignment horizontal="center" vertical="top" textRotation="180" wrapText="1"/>
    </xf>
    <xf numFmtId="2" fontId="5" fillId="11" borderId="3" xfId="1" applyNumberFormat="1" applyFont="1" applyFill="1" applyBorder="1" applyAlignment="1">
      <alignment horizontal="center" vertical="top" textRotation="180" wrapText="1"/>
    </xf>
    <xf numFmtId="49" fontId="5" fillId="11" borderId="3" xfId="1" applyNumberFormat="1" applyFont="1" applyFill="1" applyBorder="1" applyAlignment="1">
      <alignment horizontal="center" vertical="top" textRotation="180" wrapText="1"/>
    </xf>
    <xf numFmtId="0" fontId="5" fillId="11" borderId="3" xfId="1" applyFont="1" applyFill="1" applyBorder="1" applyAlignment="1">
      <alignment horizontal="center" vertical="top" textRotation="180" wrapText="1"/>
    </xf>
    <xf numFmtId="0" fontId="0" fillId="0" borderId="0" xfId="0" applyFill="1"/>
    <xf numFmtId="1" fontId="6" fillId="12" borderId="4" xfId="1" applyNumberFormat="1" applyFont="1" applyFill="1" applyBorder="1" applyAlignment="1">
      <alignment horizontal="left" vertical="center"/>
    </xf>
    <xf numFmtId="1" fontId="6" fillId="12" borderId="2" xfId="1" applyNumberFormat="1" applyFont="1" applyFill="1" applyBorder="1" applyAlignment="1">
      <alignment horizontal="left" vertical="center"/>
    </xf>
    <xf numFmtId="1" fontId="6" fillId="12" borderId="4" xfId="1" applyNumberFormat="1" applyFont="1" applyFill="1" applyBorder="1" applyAlignment="1">
      <alignment horizontal="center" vertical="center"/>
    </xf>
    <xf numFmtId="1" fontId="6" fillId="12" borderId="2" xfId="1" applyNumberFormat="1" applyFont="1" applyFill="1" applyBorder="1" applyAlignment="1">
      <alignment horizontal="center" vertical="center"/>
    </xf>
    <xf numFmtId="166" fontId="5" fillId="6" borderId="1" xfId="1" applyNumberFormat="1" applyFont="1" applyFill="1" applyBorder="1" applyAlignment="1">
      <alignment horizontal="center" vertical="center"/>
    </xf>
    <xf numFmtId="167" fontId="10" fillId="6" borderId="1" xfId="1" applyNumberFormat="1" applyFont="1" applyFill="1" applyBorder="1" applyAlignment="1">
      <alignment horizontal="center" vertical="center"/>
    </xf>
    <xf numFmtId="2" fontId="5" fillId="6" borderId="1" xfId="1" applyNumberFormat="1" applyFont="1" applyFill="1" applyBorder="1" applyAlignment="1">
      <alignment horizontal="center" vertical="center"/>
    </xf>
    <xf numFmtId="166" fontId="5" fillId="3" borderId="1" xfId="1" applyNumberFormat="1" applyFont="1" applyFill="1" applyBorder="1" applyAlignment="1">
      <alignment horizontal="center" vertical="center"/>
    </xf>
    <xf numFmtId="167" fontId="5" fillId="3" borderId="1" xfId="1" applyNumberFormat="1" applyFont="1" applyFill="1" applyBorder="1" applyAlignment="1">
      <alignment horizontal="center" vertical="center"/>
    </xf>
    <xf numFmtId="1" fontId="6" fillId="3" borderId="1" xfId="1" applyNumberFormat="1" applyFont="1" applyFill="1" applyBorder="1" applyAlignment="1">
      <alignment horizontal="center" vertical="center"/>
    </xf>
    <xf numFmtId="167" fontId="10" fillId="3" borderId="1" xfId="1" applyNumberFormat="1" applyFont="1" applyFill="1" applyBorder="1" applyAlignment="1">
      <alignment horizontal="center" vertical="center"/>
    </xf>
    <xf numFmtId="166" fontId="5" fillId="11" borderId="1" xfId="1" applyNumberFormat="1" applyFont="1" applyFill="1" applyBorder="1" applyAlignment="1">
      <alignment horizontal="center" vertical="center"/>
    </xf>
    <xf numFmtId="2" fontId="10" fillId="11" borderId="1" xfId="1" applyNumberFormat="1" applyFont="1" applyFill="1" applyBorder="1" applyAlignment="1">
      <alignment horizontal="center" vertical="center"/>
    </xf>
    <xf numFmtId="1" fontId="6" fillId="11" borderId="1" xfId="1" applyNumberFormat="1" applyFont="1" applyFill="1" applyBorder="1" applyAlignment="1">
      <alignment horizontal="center" vertical="center"/>
    </xf>
    <xf numFmtId="0" fontId="0" fillId="11" borderId="1" xfId="0" applyFill="1" applyBorder="1"/>
    <xf numFmtId="2" fontId="5" fillId="8" borderId="1" xfId="1" applyNumberFormat="1" applyFont="1" applyFill="1" applyBorder="1" applyAlignment="1">
      <alignment horizontal="center" vertical="center"/>
    </xf>
    <xf numFmtId="0" fontId="6" fillId="12" borderId="0" xfId="1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/>
    </xf>
    <xf numFmtId="1" fontId="6" fillId="12" borderId="4" xfId="1" applyNumberFormat="1" applyFont="1" applyFill="1" applyBorder="1" applyAlignment="1">
      <alignment horizontal="left" vertical="center"/>
    </xf>
    <xf numFmtId="1" fontId="6" fillId="12" borderId="2" xfId="1" applyNumberFormat="1" applyFont="1" applyFill="1" applyBorder="1" applyAlignment="1">
      <alignment horizontal="left" vertical="center"/>
    </xf>
    <xf numFmtId="0" fontId="6" fillId="4" borderId="1" xfId="1" applyFont="1" applyFill="1" applyBorder="1" applyAlignment="1">
      <alignment horizontal="center" vertical="center" wrapText="1"/>
    </xf>
    <xf numFmtId="1" fontId="6" fillId="4" borderId="4" xfId="1" applyNumberFormat="1" applyFont="1" applyFill="1" applyBorder="1" applyAlignment="1">
      <alignment horizontal="center" vertical="center"/>
    </xf>
    <xf numFmtId="1" fontId="6" fillId="4" borderId="2" xfId="1" applyNumberFormat="1" applyFont="1" applyFill="1" applyBorder="1" applyAlignment="1">
      <alignment horizontal="center" vertical="center"/>
    </xf>
    <xf numFmtId="0" fontId="6" fillId="4" borderId="1" xfId="1" applyFont="1" applyFill="1" applyBorder="1" applyAlignment="1">
      <alignment horizontal="left" vertical="center" wrapText="1"/>
    </xf>
    <xf numFmtId="0" fontId="6" fillId="12" borderId="1" xfId="1" applyFont="1" applyFill="1" applyBorder="1" applyAlignment="1">
      <alignment horizontal="center" vertical="center" wrapText="1"/>
    </xf>
    <xf numFmtId="167" fontId="5" fillId="0" borderId="6" xfId="1" applyNumberFormat="1" applyFont="1" applyFill="1" applyBorder="1" applyAlignment="1">
      <alignment horizontal="left"/>
    </xf>
    <xf numFmtId="167" fontId="5" fillId="0" borderId="0" xfId="1" applyNumberFormat="1" applyFont="1" applyFill="1" applyBorder="1" applyAlignment="1">
      <alignment horizontal="left"/>
    </xf>
    <xf numFmtId="0" fontId="4" fillId="9" borderId="1" xfId="1" applyFont="1" applyFill="1" applyBorder="1" applyAlignment="1">
      <alignment horizontal="center"/>
    </xf>
    <xf numFmtId="0" fontId="9" fillId="7" borderId="4" xfId="1" applyFont="1" applyFill="1" applyBorder="1" applyAlignment="1">
      <alignment horizontal="center"/>
    </xf>
    <xf numFmtId="0" fontId="9" fillId="7" borderId="5" xfId="1" applyFont="1" applyFill="1" applyBorder="1" applyAlignment="1">
      <alignment horizontal="center"/>
    </xf>
    <xf numFmtId="0" fontId="9" fillId="7" borderId="2" xfId="1" applyFont="1" applyFill="1" applyBorder="1" applyAlignment="1">
      <alignment horizontal="center"/>
    </xf>
    <xf numFmtId="0" fontId="7" fillId="6" borderId="4" xfId="1" applyFont="1" applyFill="1" applyBorder="1" applyAlignment="1">
      <alignment horizontal="center"/>
    </xf>
    <xf numFmtId="0" fontId="7" fillId="6" borderId="5" xfId="1" applyFont="1" applyFill="1" applyBorder="1" applyAlignment="1">
      <alignment horizontal="center"/>
    </xf>
    <xf numFmtId="0" fontId="7" fillId="6" borderId="2" xfId="1" applyFont="1" applyFill="1" applyBorder="1" applyAlignment="1">
      <alignment horizontal="center"/>
    </xf>
    <xf numFmtId="0" fontId="4" fillId="5" borderId="1" xfId="1" applyFont="1" applyFill="1" applyBorder="1" applyAlignment="1">
      <alignment horizontal="center"/>
    </xf>
    <xf numFmtId="0" fontId="6" fillId="0" borderId="1" xfId="1" applyFont="1" applyFill="1" applyBorder="1" applyAlignment="1">
      <alignment horizontal="center" vertical="center" wrapText="1"/>
    </xf>
    <xf numFmtId="1" fontId="6" fillId="4" borderId="4" xfId="1" applyNumberFormat="1" applyFont="1" applyFill="1" applyBorder="1" applyAlignment="1">
      <alignment horizontal="left" vertical="center"/>
    </xf>
    <xf numFmtId="1" fontId="6" fillId="4" borderId="2" xfId="1" applyNumberFormat="1" applyFont="1" applyFill="1" applyBorder="1" applyAlignment="1">
      <alignment horizontal="left" vertical="center"/>
    </xf>
    <xf numFmtId="1" fontId="6" fillId="12" borderId="4" xfId="1" applyNumberFormat="1" applyFont="1" applyFill="1" applyBorder="1" applyAlignment="1">
      <alignment horizontal="center" vertical="center"/>
    </xf>
    <xf numFmtId="1" fontId="6" fillId="12" borderId="2" xfId="1" applyNumberFormat="1" applyFont="1" applyFill="1" applyBorder="1" applyAlignment="1">
      <alignment horizontal="center" vertical="center"/>
    </xf>
    <xf numFmtId="0" fontId="11" fillId="12" borderId="4" xfId="1" applyFont="1" applyFill="1" applyBorder="1" applyAlignment="1">
      <alignment horizontal="center"/>
    </xf>
    <xf numFmtId="0" fontId="11" fillId="12" borderId="2" xfId="1" applyFont="1" applyFill="1" applyBorder="1" applyAlignment="1">
      <alignment horizontal="center"/>
    </xf>
    <xf numFmtId="0" fontId="4" fillId="11" borderId="1" xfId="1" applyFont="1" applyFill="1" applyBorder="1" applyAlignment="1">
      <alignment horizontal="center"/>
    </xf>
    <xf numFmtId="0" fontId="6" fillId="12" borderId="1" xfId="1" applyFont="1" applyFill="1" applyBorder="1" applyAlignment="1">
      <alignment horizontal="left" vertical="center" wrapText="1"/>
    </xf>
    <xf numFmtId="1" fontId="17" fillId="0" borderId="4" xfId="1" applyNumberFormat="1" applyFont="1" applyFill="1" applyBorder="1" applyAlignment="1">
      <alignment horizontal="center" vertical="center"/>
    </xf>
    <xf numFmtId="1" fontId="17" fillId="0" borderId="2" xfId="1" applyNumberFormat="1" applyFont="1" applyFill="1" applyBorder="1" applyAlignment="1">
      <alignment horizontal="center" vertical="center"/>
    </xf>
  </cellXfs>
  <cellStyles count="10">
    <cellStyle name="Millares 2" xfId="3"/>
    <cellStyle name="Millares 3" xfId="2"/>
    <cellStyle name="Moneda 2" xfId="4"/>
    <cellStyle name="Normal" xfId="0" builtinId="0"/>
    <cellStyle name="Normal 2" xfId="5"/>
    <cellStyle name="Normal 3" xfId="6"/>
    <cellStyle name="Normal 4" xfId="7"/>
    <cellStyle name="Normal 5" xfId="8"/>
    <cellStyle name="Normal 6" xfId="1"/>
    <cellStyle name="Porcentaje 2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54"/>
  <sheetViews>
    <sheetView tabSelected="1" workbookViewId="0">
      <pane xSplit="4" ySplit="9" topLeftCell="E10" activePane="bottomRight" state="frozen"/>
      <selection pane="topRight" activeCell="E1" sqref="E1"/>
      <selection pane="bottomLeft" activeCell="A10" sqref="A10"/>
      <selection pane="bottomRight" activeCell="A41" sqref="A41"/>
    </sheetView>
  </sheetViews>
  <sheetFormatPr baseColWidth="10" defaultRowHeight="15" x14ac:dyDescent="0.25"/>
  <cols>
    <col min="5" max="5" width="18.85546875" customWidth="1"/>
    <col min="6" max="6" width="8.28515625" customWidth="1"/>
    <col min="7" max="7" width="0.28515625" customWidth="1"/>
    <col min="8" max="9" width="8.28515625" customWidth="1"/>
  </cols>
  <sheetData>
    <row r="1" spans="1:47" ht="15.75" x14ac:dyDescent="0.25">
      <c r="A1" s="1"/>
      <c r="C1" s="55" t="s">
        <v>30</v>
      </c>
      <c r="D1" s="55" t="s">
        <v>32</v>
      </c>
      <c r="E1" s="55" t="s">
        <v>33</v>
      </c>
      <c r="F1" s="55" t="s">
        <v>34</v>
      </c>
      <c r="G1" s="61"/>
      <c r="H1" s="61"/>
      <c r="I1" s="61"/>
      <c r="K1" s="48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</row>
    <row r="2" spans="1:47" ht="15.75" x14ac:dyDescent="0.25">
      <c r="A2" s="1"/>
      <c r="B2" s="47">
        <v>1</v>
      </c>
      <c r="C2" s="56">
        <v>35</v>
      </c>
      <c r="D2" s="57">
        <v>26</v>
      </c>
      <c r="E2" s="59">
        <v>18</v>
      </c>
      <c r="F2" s="60">
        <v>18</v>
      </c>
      <c r="G2" s="62"/>
      <c r="H2" s="62"/>
      <c r="I2" s="62"/>
      <c r="J2" s="43"/>
      <c r="K2" s="50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</row>
    <row r="3" spans="1:47" ht="15.75" x14ac:dyDescent="0.25">
      <c r="A3" s="1"/>
      <c r="B3" s="47">
        <v>2</v>
      </c>
      <c r="C3" s="57">
        <v>26</v>
      </c>
      <c r="D3" s="58">
        <v>24</v>
      </c>
      <c r="E3" s="60">
        <v>18</v>
      </c>
      <c r="F3" s="4"/>
      <c r="G3" s="49"/>
      <c r="H3" s="49"/>
      <c r="I3" s="49"/>
      <c r="J3" s="43"/>
      <c r="K3" s="50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</row>
    <row r="4" spans="1:47" ht="15.75" x14ac:dyDescent="0.25">
      <c r="A4" s="1"/>
      <c r="B4" s="47">
        <v>3</v>
      </c>
      <c r="C4" s="58">
        <v>24</v>
      </c>
      <c r="D4" s="59">
        <v>18</v>
      </c>
      <c r="E4" s="5"/>
      <c r="F4" s="20"/>
      <c r="G4" s="51"/>
      <c r="H4" s="51"/>
      <c r="I4" s="51"/>
      <c r="J4" s="44"/>
      <c r="K4" s="52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</row>
    <row r="5" spans="1:47" ht="15.75" x14ac:dyDescent="0.25">
      <c r="A5" s="1"/>
      <c r="B5" s="47">
        <v>4</v>
      </c>
      <c r="C5" s="59">
        <v>18</v>
      </c>
      <c r="D5" s="60">
        <v>18</v>
      </c>
      <c r="E5" s="5"/>
      <c r="F5" s="21"/>
      <c r="G5" s="44"/>
      <c r="H5" s="44"/>
      <c r="I5" s="44"/>
      <c r="J5" s="53"/>
      <c r="K5" s="19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</row>
    <row r="6" spans="1:47" ht="15.75" x14ac:dyDescent="0.25">
      <c r="A6" s="1"/>
      <c r="B6" s="47">
        <v>5</v>
      </c>
      <c r="C6" s="60">
        <v>18</v>
      </c>
      <c r="D6" s="21"/>
      <c r="E6" s="5"/>
      <c r="F6" s="6"/>
      <c r="G6" s="19"/>
      <c r="H6" s="19"/>
      <c r="I6" s="19"/>
      <c r="J6" s="45"/>
      <c r="K6" s="46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</row>
    <row r="7" spans="1:47" ht="15.75" x14ac:dyDescent="0.25">
      <c r="A7" s="1"/>
      <c r="B7" s="18" t="s">
        <v>31</v>
      </c>
      <c r="C7" s="7">
        <f>SUM(C2:C6)</f>
        <v>121</v>
      </c>
      <c r="D7" s="7">
        <f>SUM(D2:D6)</f>
        <v>86</v>
      </c>
      <c r="E7" s="7">
        <f t="shared" ref="E7:F7" si="0">SUM(E2:E6)</f>
        <v>36</v>
      </c>
      <c r="F7" s="7">
        <f t="shared" si="0"/>
        <v>18</v>
      </c>
      <c r="G7" s="43"/>
      <c r="H7" s="43"/>
      <c r="I7" s="43"/>
      <c r="J7" s="45"/>
      <c r="K7" s="46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</row>
    <row r="8" spans="1:47" ht="15.75" x14ac:dyDescent="0.25">
      <c r="A8" s="1"/>
      <c r="B8" s="1"/>
      <c r="C8" s="1"/>
      <c r="D8" s="1"/>
      <c r="E8" s="1"/>
      <c r="F8" s="1"/>
      <c r="G8" s="1"/>
      <c r="H8" s="1"/>
      <c r="I8" s="1"/>
      <c r="J8" s="10"/>
      <c r="K8" s="9"/>
      <c r="L8" s="1"/>
      <c r="M8" s="103">
        <v>1</v>
      </c>
      <c r="N8" s="104"/>
      <c r="O8" s="104"/>
      <c r="P8" s="104"/>
      <c r="Q8" s="104"/>
      <c r="R8" s="104"/>
      <c r="S8" s="105"/>
      <c r="T8" s="106">
        <v>2</v>
      </c>
      <c r="U8" s="107"/>
      <c r="V8" s="107"/>
      <c r="W8" s="107"/>
      <c r="X8" s="107"/>
      <c r="Y8" s="107"/>
      <c r="Z8" s="108"/>
      <c r="AA8" s="109">
        <v>3</v>
      </c>
      <c r="AB8" s="109"/>
      <c r="AC8" s="109"/>
      <c r="AD8" s="109"/>
      <c r="AE8" s="109"/>
      <c r="AF8" s="109"/>
      <c r="AG8" s="109"/>
      <c r="AH8" s="102">
        <v>4</v>
      </c>
      <c r="AI8" s="102"/>
      <c r="AJ8" s="102"/>
      <c r="AK8" s="102"/>
      <c r="AL8" s="102"/>
      <c r="AM8" s="102"/>
      <c r="AN8" s="102"/>
      <c r="AO8" s="117">
        <v>5</v>
      </c>
      <c r="AP8" s="117"/>
      <c r="AQ8" s="117"/>
      <c r="AR8" s="117"/>
      <c r="AS8" s="117"/>
      <c r="AT8" s="117"/>
      <c r="AU8" s="117"/>
    </row>
    <row r="9" spans="1:47" ht="71.25" customHeight="1" x14ac:dyDescent="0.25">
      <c r="A9" s="11" t="s">
        <v>0</v>
      </c>
      <c r="B9" s="11" t="s">
        <v>1</v>
      </c>
      <c r="C9" s="11" t="s">
        <v>2</v>
      </c>
      <c r="D9" s="11" t="s">
        <v>3</v>
      </c>
      <c r="E9" s="110" t="s">
        <v>4</v>
      </c>
      <c r="F9" s="110"/>
      <c r="G9" s="110"/>
      <c r="H9" s="110" t="s">
        <v>5</v>
      </c>
      <c r="I9" s="110"/>
      <c r="J9" s="22" t="s">
        <v>6</v>
      </c>
      <c r="K9" s="23" t="s">
        <v>7</v>
      </c>
      <c r="L9" s="23" t="s">
        <v>8</v>
      </c>
      <c r="M9" s="24" t="s">
        <v>9</v>
      </c>
      <c r="N9" s="25" t="s">
        <v>10</v>
      </c>
      <c r="O9" s="25" t="s">
        <v>11</v>
      </c>
      <c r="P9" s="24" t="s">
        <v>12</v>
      </c>
      <c r="Q9" s="24" t="s">
        <v>13</v>
      </c>
      <c r="R9" s="24" t="s">
        <v>14</v>
      </c>
      <c r="S9" s="26" t="s">
        <v>15</v>
      </c>
      <c r="T9" s="27" t="s">
        <v>9</v>
      </c>
      <c r="U9" s="28" t="s">
        <v>10</v>
      </c>
      <c r="V9" s="28" t="s">
        <v>11</v>
      </c>
      <c r="W9" s="27" t="s">
        <v>12</v>
      </c>
      <c r="X9" s="27" t="s">
        <v>16</v>
      </c>
      <c r="Y9" s="27" t="s">
        <v>14</v>
      </c>
      <c r="Z9" s="29" t="s">
        <v>15</v>
      </c>
      <c r="AA9" s="65" t="s">
        <v>9</v>
      </c>
      <c r="AB9" s="66" t="s">
        <v>10</v>
      </c>
      <c r="AC9" s="66" t="s">
        <v>11</v>
      </c>
      <c r="AD9" s="65" t="s">
        <v>12</v>
      </c>
      <c r="AE9" s="65" t="s">
        <v>16</v>
      </c>
      <c r="AF9" s="65" t="s">
        <v>14</v>
      </c>
      <c r="AG9" s="67" t="s">
        <v>15</v>
      </c>
      <c r="AH9" s="68" t="s">
        <v>9</v>
      </c>
      <c r="AI9" s="69" t="s">
        <v>10</v>
      </c>
      <c r="AJ9" s="69" t="s">
        <v>11</v>
      </c>
      <c r="AK9" s="68" t="s">
        <v>12</v>
      </c>
      <c r="AL9" s="68" t="s">
        <v>16</v>
      </c>
      <c r="AM9" s="68" t="s">
        <v>14</v>
      </c>
      <c r="AN9" s="70" t="s">
        <v>15</v>
      </c>
      <c r="AO9" s="71" t="s">
        <v>9</v>
      </c>
      <c r="AP9" s="72" t="s">
        <v>10</v>
      </c>
      <c r="AQ9" s="72" t="s">
        <v>11</v>
      </c>
      <c r="AR9" s="71" t="s">
        <v>12</v>
      </c>
      <c r="AS9" s="71" t="s">
        <v>16</v>
      </c>
      <c r="AT9" s="71" t="s">
        <v>14</v>
      </c>
      <c r="AU9" s="73" t="s">
        <v>15</v>
      </c>
    </row>
    <row r="10" spans="1:47" x14ac:dyDescent="0.25">
      <c r="A10" s="30" t="s">
        <v>17</v>
      </c>
      <c r="B10" s="30" t="s">
        <v>35</v>
      </c>
      <c r="C10" s="30"/>
      <c r="D10" s="31"/>
      <c r="E10" s="95"/>
      <c r="F10" s="95"/>
      <c r="G10" s="95"/>
      <c r="H10" s="96"/>
      <c r="I10" s="97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17"/>
      <c r="AI10" s="17"/>
      <c r="AJ10" s="17"/>
      <c r="AK10" s="17"/>
      <c r="AL10" s="17"/>
      <c r="AM10" s="17"/>
      <c r="AN10" s="17"/>
      <c r="AO10" s="54"/>
      <c r="AP10" s="54"/>
      <c r="AQ10" s="54"/>
      <c r="AR10" s="54"/>
      <c r="AS10" s="54"/>
      <c r="AT10" s="54"/>
      <c r="AU10" s="54"/>
    </row>
    <row r="11" spans="1:47" ht="18" x14ac:dyDescent="0.25">
      <c r="A11" s="32"/>
      <c r="B11" s="12"/>
      <c r="C11" s="12">
        <v>1</v>
      </c>
      <c r="D11" s="12">
        <v>22</v>
      </c>
      <c r="E11" s="98" t="s">
        <v>37</v>
      </c>
      <c r="F11" s="98"/>
      <c r="G11" s="98"/>
      <c r="H11" s="111" t="s">
        <v>18</v>
      </c>
      <c r="I11" s="112"/>
      <c r="J11" s="4">
        <f t="shared" ref="J11" si="1">$C$7/(MINUTE(K11)/60+HOUR(K11)+SECOND(K11)/3600)</f>
        <v>10.955734406438632</v>
      </c>
      <c r="K11" s="13">
        <f>+R11+Y11+AF11+AM11+AR11</f>
        <v>0.46018518518518503</v>
      </c>
      <c r="L11" s="13">
        <f>+Q11+X11+AE11+AL11</f>
        <v>1.1597222222222259E-2</v>
      </c>
      <c r="M11" s="14">
        <v>0.16666666666666666</v>
      </c>
      <c r="N11" s="14">
        <v>0.27250000000000002</v>
      </c>
      <c r="O11" s="14">
        <v>0.27501157407407406</v>
      </c>
      <c r="P11" s="14">
        <f t="shared" ref="P11:Q11" si="2">N11-M11</f>
        <v>0.10583333333333336</v>
      </c>
      <c r="Q11" s="14">
        <f t="shared" si="2"/>
        <v>2.5115740740740411E-3</v>
      </c>
      <c r="R11" s="14">
        <f t="shared" ref="R11" si="3">O11-M11</f>
        <v>0.1083449074074074</v>
      </c>
      <c r="S11" s="4">
        <f>$C$2/(MINUTE(R11)/60+HOUR(R11)+SECOND(R11)/3600)</f>
        <v>13.460100416622154</v>
      </c>
      <c r="T11" s="14">
        <v>0.30278935185185185</v>
      </c>
      <c r="U11" s="14">
        <v>0.3909259259259259</v>
      </c>
      <c r="V11" s="14">
        <v>0.39309027777777777</v>
      </c>
      <c r="W11" s="14">
        <f t="shared" ref="W11:X11" si="4">U11-T11</f>
        <v>8.8136574074074048E-2</v>
      </c>
      <c r="X11" s="14">
        <f t="shared" si="4"/>
        <v>2.1643518518518756E-3</v>
      </c>
      <c r="Y11" s="14">
        <f t="shared" ref="Y11" si="5">V11-T11</f>
        <v>9.0300925925925923E-2</v>
      </c>
      <c r="Z11" s="15">
        <f>$C$3/(MINUTE(Y11)/60+HOUR(Y11)+SECOND(Y11)/3600)</f>
        <v>11.996923865675468</v>
      </c>
      <c r="AA11" s="14">
        <v>0.42086805555555556</v>
      </c>
      <c r="AB11" s="14">
        <v>0.52497685185185183</v>
      </c>
      <c r="AC11" s="14">
        <v>0.52737268518518521</v>
      </c>
      <c r="AD11" s="14">
        <f t="shared" ref="AD11:AE11" si="6">AB11-AA11</f>
        <v>0.10410879629629627</v>
      </c>
      <c r="AE11" s="14">
        <f t="shared" si="6"/>
        <v>2.3958333333333748E-3</v>
      </c>
      <c r="AF11" s="14">
        <f t="shared" ref="AF11" si="7">AC11-AA11</f>
        <v>0.10650462962962964</v>
      </c>
      <c r="AG11" s="15">
        <f>$C$4/(MINUTE(AF11)/60+HOUR(AF11)+SECOND(AF11)/3600)</f>
        <v>9.3892632036513799</v>
      </c>
      <c r="AH11" s="14">
        <v>0.555150462962963</v>
      </c>
      <c r="AI11" s="14">
        <v>0.63993055555555556</v>
      </c>
      <c r="AJ11" s="14">
        <v>0.64445601851851853</v>
      </c>
      <c r="AK11" s="14">
        <f>+AI11-AH11</f>
        <v>8.478009259259256E-2</v>
      </c>
      <c r="AL11" s="14">
        <f t="shared" ref="AL11" si="8">AJ11-AI11</f>
        <v>4.5254629629629672E-3</v>
      </c>
      <c r="AM11" s="14">
        <f t="shared" ref="AM11" si="9">AJ11-AH11</f>
        <v>8.9305555555555527E-2</v>
      </c>
      <c r="AN11" s="15">
        <f>$C$5/(MINUTE(AM11)/60+HOUR(AM11)+SECOND(AM11)/3600)</f>
        <v>8.3981337480559883</v>
      </c>
      <c r="AO11" s="14">
        <v>0.72084490740740748</v>
      </c>
      <c r="AP11" s="14">
        <v>0.78657407407407398</v>
      </c>
      <c r="AQ11" s="14">
        <v>0.79400462962962959</v>
      </c>
      <c r="AR11" s="14">
        <f t="shared" ref="AR11:AS11" si="10">AP11-AO11</f>
        <v>6.5729166666666505E-2</v>
      </c>
      <c r="AS11" s="14">
        <f t="shared" si="10"/>
        <v>7.4305555555556069E-3</v>
      </c>
      <c r="AT11" s="14">
        <f t="shared" ref="AT11" si="11">AQ11-AO11</f>
        <v>7.3159722222222112E-2</v>
      </c>
      <c r="AU11" s="17">
        <f>$C$6/(MINUTE(AR11)/60+HOUR(AR11)+SECOND(AR11)/3600)</f>
        <v>11.410459587955627</v>
      </c>
    </row>
    <row r="12" spans="1:47" ht="20.25" x14ac:dyDescent="0.25">
      <c r="A12" s="33"/>
      <c r="B12" s="17"/>
      <c r="C12" s="34" t="s">
        <v>129</v>
      </c>
      <c r="D12" s="12">
        <v>12</v>
      </c>
      <c r="E12" s="98" t="s">
        <v>38</v>
      </c>
      <c r="F12" s="98"/>
      <c r="G12" s="98"/>
      <c r="H12" s="111" t="s">
        <v>36</v>
      </c>
      <c r="I12" s="112"/>
      <c r="J12" s="4">
        <f t="shared" ref="J12" si="12">$C$7/(MINUTE(K12)/60+HOUR(K12)+SECOND(K12)/3600)</f>
        <v>16.472545757071547</v>
      </c>
      <c r="K12" s="13">
        <f>+R12+Y12+AF12+AM12+AT12</f>
        <v>0.30606481481481485</v>
      </c>
      <c r="L12" s="13">
        <f>+Q12+X12+AE12+AL12+AS12</f>
        <v>8.1828703703704653E-3</v>
      </c>
      <c r="M12" s="14">
        <v>0.16666666666666666</v>
      </c>
      <c r="N12" s="14">
        <v>0.27251157407407406</v>
      </c>
      <c r="O12" s="14">
        <v>0.27499999999999997</v>
      </c>
      <c r="P12" s="14">
        <f t="shared" ref="P12" si="13">N12-M12</f>
        <v>0.1058449074074074</v>
      </c>
      <c r="Q12" s="14">
        <f t="shared" ref="Q12" si="14">O12-N12</f>
        <v>2.4884259259259078E-3</v>
      </c>
      <c r="R12" s="14">
        <f t="shared" ref="R12" si="15">O12-M12</f>
        <v>0.10833333333333331</v>
      </c>
      <c r="S12" s="4">
        <f>$C$2/(MINUTE(R12)/60+HOUR(R12)+SECOND(R12)/3600)</f>
        <v>13.461538461538462</v>
      </c>
      <c r="T12" s="14">
        <v>0.30277777777777776</v>
      </c>
      <c r="U12" s="14">
        <v>0.39094907407407403</v>
      </c>
      <c r="V12" s="14">
        <v>0.39343750000000005</v>
      </c>
      <c r="W12" s="14">
        <f t="shared" ref="W12:W28" si="16">U12-T12</f>
        <v>8.8171296296296275E-2</v>
      </c>
      <c r="X12" s="14">
        <f t="shared" ref="X12:X25" si="17">V12-U12</f>
        <v>2.4884259259260189E-3</v>
      </c>
      <c r="Y12" s="14">
        <f t="shared" ref="Y12:Y28" si="18">V12-T12</f>
        <v>9.0659722222222294E-2</v>
      </c>
      <c r="Z12" s="15">
        <f>$C$3/(MINUTE(Y12)/60+HOUR(Y12)+SECOND(Y12)/3600)</f>
        <v>11.949444657219457</v>
      </c>
      <c r="AA12" s="14">
        <v>0.42121527777777779</v>
      </c>
      <c r="AB12" s="14">
        <v>0.52508101851851852</v>
      </c>
      <c r="AC12" s="14">
        <v>0.52828703703703705</v>
      </c>
      <c r="AD12" s="14">
        <f t="shared" ref="AD12:AD25" si="19">AB12-AA12</f>
        <v>0.10386574074074073</v>
      </c>
      <c r="AE12" s="14">
        <f>AC12-AB12</f>
        <v>3.2060185185185386E-3</v>
      </c>
      <c r="AF12" s="14">
        <f t="shared" ref="AF12:AF25" si="20">AC12-AA12</f>
        <v>0.10707175925925927</v>
      </c>
      <c r="AG12" s="15">
        <f>$C$4/(MINUTE(AF12)/60+HOUR(AF12)+SECOND(AF12)/3600)</f>
        <v>9.339530861528484</v>
      </c>
      <c r="AH12" s="14">
        <v>0.55606481481481485</v>
      </c>
      <c r="AI12" s="79"/>
      <c r="AJ12" s="79"/>
      <c r="AK12" s="79"/>
      <c r="AL12" s="79"/>
      <c r="AM12" s="79"/>
      <c r="AN12" s="80"/>
      <c r="AO12" s="79"/>
      <c r="AP12" s="79"/>
      <c r="AQ12" s="79"/>
      <c r="AR12" s="79"/>
      <c r="AS12" s="79"/>
      <c r="AT12" s="79"/>
      <c r="AU12" s="81"/>
    </row>
    <row r="13" spans="1:47" x14ac:dyDescent="0.25">
      <c r="A13" s="64" t="s">
        <v>24</v>
      </c>
      <c r="B13" s="64" t="s">
        <v>39</v>
      </c>
      <c r="C13" s="64"/>
      <c r="D13" s="63"/>
      <c r="E13" s="99"/>
      <c r="F13" s="99"/>
      <c r="G13" s="99"/>
      <c r="H13" s="113"/>
      <c r="I13" s="114"/>
      <c r="J13" s="4"/>
      <c r="K13" s="13"/>
      <c r="L13" s="13"/>
      <c r="M13" s="14"/>
      <c r="N13" s="14"/>
      <c r="O13" s="14"/>
      <c r="P13" s="14"/>
      <c r="Q13" s="14"/>
      <c r="R13" s="14"/>
      <c r="S13" s="4"/>
      <c r="T13" s="14"/>
      <c r="U13" s="14"/>
      <c r="V13" s="14"/>
      <c r="W13" s="14"/>
      <c r="X13" s="14"/>
      <c r="Y13" s="14"/>
      <c r="Z13" s="15"/>
      <c r="AA13" s="14"/>
      <c r="AB13" s="14"/>
      <c r="AC13" s="14"/>
      <c r="AD13" s="14"/>
      <c r="AE13" s="14"/>
      <c r="AF13" s="14"/>
      <c r="AG13" s="36"/>
      <c r="AH13" s="14"/>
      <c r="AI13" s="14"/>
      <c r="AJ13" s="14"/>
      <c r="AK13" s="14"/>
      <c r="AL13" s="14"/>
      <c r="AM13" s="14"/>
      <c r="AN13" s="36"/>
      <c r="AO13" s="54"/>
      <c r="AP13" s="54"/>
      <c r="AQ13" s="54"/>
      <c r="AR13" s="54"/>
      <c r="AS13" s="54"/>
      <c r="AT13" s="54"/>
      <c r="AU13" s="54"/>
    </row>
    <row r="14" spans="1:47" x14ac:dyDescent="0.25">
      <c r="A14" s="64"/>
      <c r="B14" s="64"/>
      <c r="C14" s="64"/>
      <c r="D14" s="63"/>
      <c r="E14" s="91"/>
      <c r="F14" s="91"/>
      <c r="G14" s="91"/>
      <c r="H14" s="77"/>
      <c r="I14" s="78"/>
      <c r="J14" s="4"/>
      <c r="K14" s="13"/>
      <c r="L14" s="13"/>
      <c r="M14" s="14"/>
      <c r="N14" s="14"/>
      <c r="O14" s="14"/>
      <c r="P14" s="14"/>
      <c r="Q14" s="14"/>
      <c r="R14" s="14"/>
      <c r="S14" s="4"/>
      <c r="T14" s="14"/>
      <c r="U14" s="14"/>
      <c r="V14" s="14"/>
      <c r="W14" s="14"/>
      <c r="X14" s="14"/>
      <c r="Y14" s="14"/>
      <c r="Z14" s="15"/>
      <c r="AA14" s="14"/>
      <c r="AB14" s="14"/>
      <c r="AC14" s="14"/>
      <c r="AD14" s="14"/>
      <c r="AE14" s="14"/>
      <c r="AF14" s="14"/>
      <c r="AG14" s="36"/>
      <c r="AH14" s="14"/>
      <c r="AI14" s="14"/>
      <c r="AJ14" s="14"/>
      <c r="AK14" s="14"/>
      <c r="AL14" s="14"/>
      <c r="AM14" s="14"/>
      <c r="AN14" s="36"/>
      <c r="AO14" s="54"/>
      <c r="AP14" s="54"/>
      <c r="AQ14" s="54"/>
      <c r="AR14" s="54"/>
      <c r="AS14" s="54"/>
      <c r="AT14" s="54"/>
      <c r="AU14" s="54"/>
    </row>
    <row r="15" spans="1:47" ht="20.25" customHeight="1" x14ac:dyDescent="0.25">
      <c r="A15" s="33"/>
      <c r="B15" s="41"/>
      <c r="C15" s="35">
        <v>1</v>
      </c>
      <c r="D15" s="12">
        <v>1</v>
      </c>
      <c r="E15" s="100" t="s">
        <v>70</v>
      </c>
      <c r="F15" s="101"/>
      <c r="G15" s="1"/>
      <c r="H15" s="93" t="s">
        <v>75</v>
      </c>
      <c r="I15" s="94"/>
      <c r="J15" s="4">
        <f t="shared" ref="J15:J24" si="21">$D$7/(MINUTE(K15)/60+HOUR(K15)+SECOND(K15)/3600)</f>
        <v>13.326446280991735</v>
      </c>
      <c r="K15" s="13">
        <f>+R15+Y15+AF15+AM15+AR15</f>
        <v>0.26888888888888896</v>
      </c>
      <c r="L15" s="13">
        <f>+Q15+X15+AE15+AL15</f>
        <v>8.6458333333333526E-3</v>
      </c>
      <c r="M15" s="82"/>
      <c r="N15" s="82"/>
      <c r="O15" s="82"/>
      <c r="P15" s="82"/>
      <c r="Q15" s="82"/>
      <c r="R15" s="82"/>
      <c r="S15" s="83"/>
      <c r="T15" s="14">
        <v>0.29166666666666669</v>
      </c>
      <c r="U15" s="14">
        <v>0.36412037037037037</v>
      </c>
      <c r="V15" s="14">
        <v>0.36762731481481481</v>
      </c>
      <c r="W15" s="14">
        <f t="shared" ref="W15:X21" si="22">U15-T15</f>
        <v>7.2453703703703687E-2</v>
      </c>
      <c r="X15" s="14">
        <f t="shared" si="22"/>
        <v>3.5069444444444375E-3</v>
      </c>
      <c r="Y15" s="14">
        <f t="shared" ref="Y15:Y21" si="23">V15-T15</f>
        <v>7.5960648148148124E-2</v>
      </c>
      <c r="Z15" s="15">
        <f t="shared" ref="Z15:Z24" si="24">$D$2/(MINUTE(Y15)/60+HOUR(Y15)+SECOND(Y15)/3600)</f>
        <v>14.261770531769008</v>
      </c>
      <c r="AA15" s="14">
        <v>0.39401620370370366</v>
      </c>
      <c r="AB15" s="14">
        <v>0.46945601851851854</v>
      </c>
      <c r="AC15" s="14">
        <v>0.47037037037037038</v>
      </c>
      <c r="AD15" s="14">
        <f t="shared" ref="AD15:AE21" si="25">AB15-AA15</f>
        <v>7.5439814814814876E-2</v>
      </c>
      <c r="AE15" s="14">
        <f t="shared" si="25"/>
        <v>9.1435185185184675E-4</v>
      </c>
      <c r="AF15" s="14">
        <f t="shared" ref="AF15:AF21" si="26">AC15-AA15</f>
        <v>7.6354166666666723E-2</v>
      </c>
      <c r="AG15" s="15">
        <f t="shared" ref="AG15:AG24" si="27">$D$3/(MINUTE(AF15)/60+HOUR(AF15)+SECOND(AF15)/3600)</f>
        <v>13.096862210095498</v>
      </c>
      <c r="AH15" s="14">
        <v>0.49814814814814817</v>
      </c>
      <c r="AI15" s="14">
        <v>0.5693287037037037</v>
      </c>
      <c r="AJ15" s="14">
        <v>0.57355324074074077</v>
      </c>
      <c r="AK15" s="14">
        <f t="shared" ref="AK15:AK21" si="28">+AI15-AH15</f>
        <v>7.1180555555555525E-2</v>
      </c>
      <c r="AL15" s="14">
        <f t="shared" ref="AL15:AL21" si="29">AJ15-AI15</f>
        <v>4.2245370370370683E-3</v>
      </c>
      <c r="AM15" s="14">
        <f t="shared" ref="AM15:AM21" si="30">AJ15-AH15</f>
        <v>7.5405092592592593E-2</v>
      </c>
      <c r="AN15" s="15">
        <f t="shared" ref="AN15:AN24" si="31">$D$4/(MINUTE(AM15)/60+HOUR(AM15)+SECOND(AM15)/3600)</f>
        <v>9.9462778204144282</v>
      </c>
      <c r="AO15" s="14">
        <v>0.60133101851851845</v>
      </c>
      <c r="AP15" s="14">
        <v>0.64249999999999996</v>
      </c>
      <c r="AQ15" s="14">
        <v>0.65077546296296296</v>
      </c>
      <c r="AR15" s="14">
        <f t="shared" ref="AR15:AS20" si="32">AP15-AO15</f>
        <v>4.1168981481481515E-2</v>
      </c>
      <c r="AS15" s="14">
        <f t="shared" si="32"/>
        <v>8.2754629629629983E-3</v>
      </c>
      <c r="AT15" s="14">
        <f t="shared" ref="AT15:AT20" si="33">AQ15-AO15</f>
        <v>4.9444444444444513E-2</v>
      </c>
      <c r="AU15" s="17">
        <f t="shared" ref="AU15:AU20" si="34">$D$5/(MINUTE(AR15)/60+HOUR(AR15)+SECOND(AR15)/3600)</f>
        <v>18.217599100365479</v>
      </c>
    </row>
    <row r="16" spans="1:47" ht="20.25" customHeight="1" x14ac:dyDescent="0.25">
      <c r="A16" s="33"/>
      <c r="B16" s="41"/>
      <c r="C16" s="35">
        <v>2</v>
      </c>
      <c r="D16" s="12">
        <v>21</v>
      </c>
      <c r="E16" s="100" t="s">
        <v>72</v>
      </c>
      <c r="F16" s="101"/>
      <c r="G16" s="1"/>
      <c r="H16" s="93" t="s">
        <v>76</v>
      </c>
      <c r="I16" s="94"/>
      <c r="J16" s="4">
        <f t="shared" si="21"/>
        <v>13.395638629283489</v>
      </c>
      <c r="K16" s="13">
        <f>+R16+Y16+AF16+AM16+AR16</f>
        <v>0.2674999999999999</v>
      </c>
      <c r="L16" s="13">
        <f>+Q16+X16+AE16+AL16</f>
        <v>7.7083333333333171E-3</v>
      </c>
      <c r="M16" s="82"/>
      <c r="N16" s="82"/>
      <c r="O16" s="82"/>
      <c r="P16" s="82"/>
      <c r="Q16" s="82"/>
      <c r="R16" s="82"/>
      <c r="S16" s="83"/>
      <c r="T16" s="14">
        <v>0.29166666666666669</v>
      </c>
      <c r="U16" s="14">
        <v>0.36399305555555556</v>
      </c>
      <c r="V16" s="14">
        <v>0.36622685185185189</v>
      </c>
      <c r="W16" s="14">
        <f t="shared" si="22"/>
        <v>7.2326388888888871E-2</v>
      </c>
      <c r="X16" s="14">
        <f t="shared" si="22"/>
        <v>2.2337962962963309E-3</v>
      </c>
      <c r="Y16" s="14">
        <f t="shared" si="23"/>
        <v>7.4560185185185202E-2</v>
      </c>
      <c r="Z16" s="15">
        <f t="shared" si="24"/>
        <v>14.529649177274139</v>
      </c>
      <c r="AA16" s="14">
        <v>0.39400462962962962</v>
      </c>
      <c r="AB16" s="14">
        <v>0.4694444444444445</v>
      </c>
      <c r="AC16" s="14">
        <v>0.47027777777777779</v>
      </c>
      <c r="AD16" s="14">
        <f t="shared" si="25"/>
        <v>7.5439814814814876E-2</v>
      </c>
      <c r="AE16" s="14">
        <f t="shared" si="25"/>
        <v>8.3333333333329707E-4</v>
      </c>
      <c r="AF16" s="14">
        <f t="shared" si="26"/>
        <v>7.6273148148148173E-2</v>
      </c>
      <c r="AG16" s="15">
        <f t="shared" si="27"/>
        <v>13.110773899848255</v>
      </c>
      <c r="AH16" s="14">
        <v>0.49805555555555553</v>
      </c>
      <c r="AI16" s="14">
        <v>0.56929398148148147</v>
      </c>
      <c r="AJ16" s="14">
        <v>0.57393518518518516</v>
      </c>
      <c r="AK16" s="14">
        <f t="shared" si="28"/>
        <v>7.1238425925925941E-2</v>
      </c>
      <c r="AL16" s="14">
        <f t="shared" si="29"/>
        <v>4.6412037037036891E-3</v>
      </c>
      <c r="AM16" s="14">
        <f t="shared" si="30"/>
        <v>7.587962962962963E-2</v>
      </c>
      <c r="AN16" s="15">
        <f t="shared" si="31"/>
        <v>9.8840756558877363</v>
      </c>
      <c r="AO16" s="14">
        <v>0.6017245370370371</v>
      </c>
      <c r="AP16" s="14">
        <v>0.642511574074074</v>
      </c>
      <c r="AQ16" s="14">
        <v>0.65083333333333326</v>
      </c>
      <c r="AR16" s="14">
        <f t="shared" si="32"/>
        <v>4.07870370370369E-2</v>
      </c>
      <c r="AS16" s="14">
        <f t="shared" si="32"/>
        <v>8.3217592592592649E-3</v>
      </c>
      <c r="AT16" s="14">
        <f t="shared" si="33"/>
        <v>4.9108796296296164E-2</v>
      </c>
      <c r="AU16" s="17">
        <f t="shared" si="34"/>
        <v>18.388195232690123</v>
      </c>
    </row>
    <row r="17" spans="1:48" ht="20.25" customHeight="1" x14ac:dyDescent="0.25">
      <c r="A17" s="33"/>
      <c r="B17" s="41"/>
      <c r="C17" s="35">
        <v>3</v>
      </c>
      <c r="D17" s="12">
        <v>3</v>
      </c>
      <c r="E17" s="100" t="s">
        <v>78</v>
      </c>
      <c r="F17" s="101"/>
      <c r="G17" s="1"/>
      <c r="H17" s="93" t="s">
        <v>42</v>
      </c>
      <c r="I17" s="94"/>
      <c r="J17" s="4">
        <f t="shared" si="21"/>
        <v>12.120737579767452</v>
      </c>
      <c r="K17" s="13">
        <f>+Y17+AF17+AM17+AT17</f>
        <v>0.29563657407407407</v>
      </c>
      <c r="L17" s="13">
        <f>X17+AE17+AL17+AS17</f>
        <v>2.510416666666665E-2</v>
      </c>
      <c r="M17" s="82"/>
      <c r="N17" s="82"/>
      <c r="O17" s="82"/>
      <c r="P17" s="82"/>
      <c r="Q17" s="82"/>
      <c r="R17" s="82"/>
      <c r="S17" s="83"/>
      <c r="T17" s="14">
        <v>0.29166666666666669</v>
      </c>
      <c r="U17" s="14">
        <v>0.36658564814814815</v>
      </c>
      <c r="V17" s="14">
        <v>0.36928240740740742</v>
      </c>
      <c r="W17" s="14">
        <f t="shared" si="22"/>
        <v>7.4918981481481461E-2</v>
      </c>
      <c r="X17" s="14">
        <f t="shared" si="22"/>
        <v>2.6967592592592737E-3</v>
      </c>
      <c r="Y17" s="14">
        <f t="shared" si="23"/>
        <v>7.7615740740740735E-2</v>
      </c>
      <c r="Z17" s="15">
        <f t="shared" si="24"/>
        <v>13.957649865791828</v>
      </c>
      <c r="AA17" s="14">
        <v>0.39706018518518515</v>
      </c>
      <c r="AB17" s="14">
        <v>0.46878472222222217</v>
      </c>
      <c r="AC17" s="14">
        <v>0.47372685185185182</v>
      </c>
      <c r="AD17" s="14">
        <f t="shared" si="25"/>
        <v>7.1724537037037017E-2</v>
      </c>
      <c r="AE17" s="14">
        <f t="shared" si="25"/>
        <v>4.9421296296296435E-3</v>
      </c>
      <c r="AF17" s="14">
        <f t="shared" si="26"/>
        <v>7.6666666666666661E-2</v>
      </c>
      <c r="AG17" s="15">
        <f t="shared" si="27"/>
        <v>13.043478260869565</v>
      </c>
      <c r="AH17" s="14">
        <v>0.50150462962962961</v>
      </c>
      <c r="AI17" s="14">
        <v>0.57755787037037043</v>
      </c>
      <c r="AJ17" s="14">
        <v>0.58400462962962962</v>
      </c>
      <c r="AK17" s="14">
        <f t="shared" si="28"/>
        <v>7.6053240740740824E-2</v>
      </c>
      <c r="AL17" s="14">
        <f t="shared" si="29"/>
        <v>6.4467592592591938E-3</v>
      </c>
      <c r="AM17" s="14">
        <f t="shared" si="30"/>
        <v>8.2500000000000018E-2</v>
      </c>
      <c r="AN17" s="15">
        <f t="shared" si="31"/>
        <v>9.0909090909090899</v>
      </c>
      <c r="AO17" s="14">
        <v>0.61178240740740741</v>
      </c>
      <c r="AP17" s="14">
        <v>0.65961805555555553</v>
      </c>
      <c r="AQ17" s="14">
        <v>0.67063657407407407</v>
      </c>
      <c r="AR17" s="14">
        <f t="shared" si="32"/>
        <v>4.7835648148148113E-2</v>
      </c>
      <c r="AS17" s="14">
        <f t="shared" si="32"/>
        <v>1.1018518518518539E-2</v>
      </c>
      <c r="AT17" s="14">
        <f t="shared" si="33"/>
        <v>5.8854166666666652E-2</v>
      </c>
      <c r="AU17" s="17">
        <f t="shared" si="34"/>
        <v>15.678683764819743</v>
      </c>
    </row>
    <row r="18" spans="1:48" ht="20.25" customHeight="1" x14ac:dyDescent="0.25">
      <c r="A18" s="33"/>
      <c r="B18" s="41"/>
      <c r="C18" s="35">
        <v>4</v>
      </c>
      <c r="D18" s="12">
        <v>41</v>
      </c>
      <c r="E18" s="100" t="s">
        <v>68</v>
      </c>
      <c r="F18" s="101"/>
      <c r="G18" s="1"/>
      <c r="H18" s="93" t="s">
        <v>74</v>
      </c>
      <c r="I18" s="94"/>
      <c r="J18" s="4">
        <f t="shared" si="21"/>
        <v>12.290103608431583</v>
      </c>
      <c r="K18" s="13">
        <f>+R18+Y18+AF18+AM18+AR18</f>
        <v>0.29156249999999984</v>
      </c>
      <c r="L18" s="13">
        <f>+Q18+X18+AE18+AL18</f>
        <v>1.0057870370370314E-2</v>
      </c>
      <c r="M18" s="82"/>
      <c r="N18" s="82"/>
      <c r="O18" s="82"/>
      <c r="P18" s="82"/>
      <c r="Q18" s="82"/>
      <c r="R18" s="82"/>
      <c r="S18" s="83"/>
      <c r="T18" s="14">
        <v>0.29166666666666669</v>
      </c>
      <c r="U18" s="14">
        <v>0.36291666666666672</v>
      </c>
      <c r="V18" s="14">
        <v>0.36516203703703703</v>
      </c>
      <c r="W18" s="14">
        <f t="shared" si="22"/>
        <v>7.1250000000000036E-2</v>
      </c>
      <c r="X18" s="14">
        <f t="shared" si="22"/>
        <v>2.2453703703703143E-3</v>
      </c>
      <c r="Y18" s="14">
        <f t="shared" si="23"/>
        <v>7.349537037037035E-2</v>
      </c>
      <c r="Z18" s="15">
        <f t="shared" si="24"/>
        <v>14.740157480314961</v>
      </c>
      <c r="AA18" s="14">
        <v>0.39293981481481483</v>
      </c>
      <c r="AB18" s="14">
        <v>0.46854166666666663</v>
      </c>
      <c r="AC18" s="79">
        <v>0.47152777777777777</v>
      </c>
      <c r="AD18" s="14">
        <f t="shared" si="25"/>
        <v>7.5601851851851809E-2</v>
      </c>
      <c r="AE18" s="14">
        <f t="shared" si="25"/>
        <v>2.9861111111111338E-3</v>
      </c>
      <c r="AF18" s="14">
        <f t="shared" si="26"/>
        <v>7.8587962962962943E-2</v>
      </c>
      <c r="AG18" s="15">
        <f t="shared" si="27"/>
        <v>12.724594992636231</v>
      </c>
      <c r="AH18" s="79">
        <v>0.49236111111111108</v>
      </c>
      <c r="AI18" s="14">
        <v>0.57761574074074074</v>
      </c>
      <c r="AJ18" s="14">
        <v>0.5824421296296296</v>
      </c>
      <c r="AK18" s="14">
        <f t="shared" si="28"/>
        <v>8.5254629629629652E-2</v>
      </c>
      <c r="AL18" s="14">
        <f t="shared" si="29"/>
        <v>4.8263888888888662E-3</v>
      </c>
      <c r="AM18" s="14">
        <f t="shared" si="30"/>
        <v>9.0081018518518519E-2</v>
      </c>
      <c r="AN18" s="15">
        <f t="shared" si="31"/>
        <v>8.3258383656687656</v>
      </c>
      <c r="AO18" s="14">
        <v>0.61026620370370377</v>
      </c>
      <c r="AP18" s="14">
        <v>0.65966435185185179</v>
      </c>
      <c r="AQ18" s="14">
        <v>0.67802083333333341</v>
      </c>
      <c r="AR18" s="14">
        <f t="shared" si="32"/>
        <v>4.9398148148148024E-2</v>
      </c>
      <c r="AS18" s="14">
        <f t="shared" si="32"/>
        <v>1.8356481481481612E-2</v>
      </c>
      <c r="AT18" s="14">
        <f t="shared" si="33"/>
        <v>6.7754629629629637E-2</v>
      </c>
      <c r="AU18" s="17">
        <f t="shared" si="34"/>
        <v>15.182755388940958</v>
      </c>
    </row>
    <row r="19" spans="1:48" ht="20.25" customHeight="1" x14ac:dyDescent="0.25">
      <c r="A19" s="33"/>
      <c r="B19" s="41"/>
      <c r="C19" s="35">
        <v>5</v>
      </c>
      <c r="D19" s="12">
        <v>33</v>
      </c>
      <c r="E19" s="100" t="s">
        <v>67</v>
      </c>
      <c r="F19" s="101"/>
      <c r="G19" s="1"/>
      <c r="H19" s="93" t="s">
        <v>73</v>
      </c>
      <c r="I19" s="94"/>
      <c r="J19" s="4">
        <f t="shared" si="21"/>
        <v>11.323238973008559</v>
      </c>
      <c r="K19" s="13">
        <f>+R19+Y19+AF19+AM19+AR19</f>
        <v>0.31645833333333329</v>
      </c>
      <c r="L19" s="13">
        <f>+Q19+X19+AE19+AL19</f>
        <v>1.2071759259259185E-2</v>
      </c>
      <c r="M19" s="82"/>
      <c r="N19" s="82"/>
      <c r="O19" s="82"/>
      <c r="P19" s="82"/>
      <c r="Q19" s="82"/>
      <c r="R19" s="82"/>
      <c r="S19" s="83"/>
      <c r="T19" s="14">
        <v>0.29166666666666669</v>
      </c>
      <c r="U19" s="14">
        <v>0.37976851851851851</v>
      </c>
      <c r="V19" s="14">
        <v>0.38336805555555559</v>
      </c>
      <c r="W19" s="14">
        <f t="shared" si="22"/>
        <v>8.810185185185182E-2</v>
      </c>
      <c r="X19" s="14">
        <f t="shared" si="22"/>
        <v>3.5995370370370816E-3</v>
      </c>
      <c r="Y19" s="14">
        <f t="shared" si="23"/>
        <v>9.1701388888888902E-2</v>
      </c>
      <c r="Z19" s="15">
        <f t="shared" si="24"/>
        <v>11.813706929193486</v>
      </c>
      <c r="AA19" s="14">
        <v>0.41114583333333332</v>
      </c>
      <c r="AB19" s="14">
        <v>0.49788194444444445</v>
      </c>
      <c r="AC19" s="14">
        <v>0.50239583333333326</v>
      </c>
      <c r="AD19" s="14">
        <f t="shared" si="25"/>
        <v>8.6736111111111125E-2</v>
      </c>
      <c r="AE19" s="14">
        <f t="shared" si="25"/>
        <v>4.5138888888888173E-3</v>
      </c>
      <c r="AF19" s="14">
        <f t="shared" si="26"/>
        <v>9.1249999999999942E-2</v>
      </c>
      <c r="AG19" s="15">
        <f t="shared" si="27"/>
        <v>10.95890410958904</v>
      </c>
      <c r="AH19" s="14">
        <v>0.53017361111111116</v>
      </c>
      <c r="AI19" s="14">
        <v>0.60946759259259264</v>
      </c>
      <c r="AJ19" s="14">
        <v>0.61342592592592593</v>
      </c>
      <c r="AK19" s="14">
        <f t="shared" si="28"/>
        <v>7.9293981481481479E-2</v>
      </c>
      <c r="AL19" s="14">
        <f t="shared" si="29"/>
        <v>3.958333333333286E-3</v>
      </c>
      <c r="AM19" s="14">
        <f t="shared" si="30"/>
        <v>8.3252314814814765E-2</v>
      </c>
      <c r="AN19" s="15">
        <f t="shared" si="31"/>
        <v>9.0087585152231338</v>
      </c>
      <c r="AO19" s="14">
        <v>0.64121527777777776</v>
      </c>
      <c r="AP19" s="14">
        <v>0.69146990740740744</v>
      </c>
      <c r="AQ19" s="14">
        <v>0.69612268518518527</v>
      </c>
      <c r="AR19" s="14">
        <f t="shared" si="32"/>
        <v>5.0254629629629677E-2</v>
      </c>
      <c r="AS19" s="14">
        <f t="shared" si="32"/>
        <v>4.652777777777839E-3</v>
      </c>
      <c r="AT19" s="14">
        <f t="shared" si="33"/>
        <v>5.4907407407407516E-2</v>
      </c>
      <c r="AU19" s="17">
        <f t="shared" si="34"/>
        <v>14.923998157531091</v>
      </c>
    </row>
    <row r="20" spans="1:48" ht="20.25" customHeight="1" x14ac:dyDescent="0.25">
      <c r="A20" s="33"/>
      <c r="B20" s="41"/>
      <c r="C20" s="35">
        <v>6</v>
      </c>
      <c r="D20" s="12">
        <v>43</v>
      </c>
      <c r="E20" s="100" t="s">
        <v>66</v>
      </c>
      <c r="F20" s="101"/>
      <c r="G20" s="1"/>
      <c r="H20" s="93" t="s">
        <v>41</v>
      </c>
      <c r="I20" s="94"/>
      <c r="J20" s="4">
        <f t="shared" si="21"/>
        <v>11.238973390931861</v>
      </c>
      <c r="K20" s="13">
        <f>+R20+Y20+AF20+AM20+AR20</f>
        <v>0.31883101851851853</v>
      </c>
      <c r="L20" s="13">
        <f>+Q20+X20+AE20+AL20</f>
        <v>6.1689814814814281E-3</v>
      </c>
      <c r="M20" s="82"/>
      <c r="N20" s="82"/>
      <c r="O20" s="82"/>
      <c r="P20" s="82"/>
      <c r="Q20" s="82"/>
      <c r="R20" s="82"/>
      <c r="S20" s="83"/>
      <c r="T20" s="14">
        <v>0.29166666666666669</v>
      </c>
      <c r="U20" s="14">
        <v>0.37943287037037038</v>
      </c>
      <c r="V20" s="14">
        <v>0.3810763888888889</v>
      </c>
      <c r="W20" s="14">
        <f t="shared" si="22"/>
        <v>8.7766203703703694E-2</v>
      </c>
      <c r="X20" s="14">
        <f t="shared" si="22"/>
        <v>1.6435185185185164E-3</v>
      </c>
      <c r="Y20" s="14">
        <f t="shared" si="23"/>
        <v>8.940972222222221E-2</v>
      </c>
      <c r="Z20" s="15">
        <f t="shared" si="24"/>
        <v>12.116504854368932</v>
      </c>
      <c r="AA20" s="14">
        <v>0.40885416666666669</v>
      </c>
      <c r="AB20" s="14">
        <v>0.49777777777777782</v>
      </c>
      <c r="AC20" s="14">
        <v>0.49986111111111109</v>
      </c>
      <c r="AD20" s="14">
        <f t="shared" si="25"/>
        <v>8.8923611111111134E-2</v>
      </c>
      <c r="AE20" s="14">
        <f t="shared" si="25"/>
        <v>2.0833333333332704E-3</v>
      </c>
      <c r="AF20" s="14">
        <f t="shared" si="26"/>
        <v>9.1006944444444404E-2</v>
      </c>
      <c r="AG20" s="15">
        <f t="shared" si="27"/>
        <v>10.988172453262115</v>
      </c>
      <c r="AH20" s="14">
        <v>0.52563657407407405</v>
      </c>
      <c r="AI20" s="14">
        <v>0.60306712962962961</v>
      </c>
      <c r="AJ20" s="14">
        <v>0.60550925925925925</v>
      </c>
      <c r="AK20" s="14">
        <f t="shared" si="28"/>
        <v>7.7430555555555558E-2</v>
      </c>
      <c r="AL20" s="14">
        <f t="shared" si="29"/>
        <v>2.4421296296296413E-3</v>
      </c>
      <c r="AM20" s="14">
        <f t="shared" si="30"/>
        <v>7.9872685185185199E-2</v>
      </c>
      <c r="AN20" s="15">
        <f t="shared" si="31"/>
        <v>9.389943486451239</v>
      </c>
      <c r="AO20" s="14">
        <v>0.63293981481481476</v>
      </c>
      <c r="AP20" s="14">
        <v>0.69148148148148147</v>
      </c>
      <c r="AQ20" s="14">
        <v>0.69473379629629628</v>
      </c>
      <c r="AR20" s="14">
        <f t="shared" si="32"/>
        <v>5.8541666666666714E-2</v>
      </c>
      <c r="AS20" s="14">
        <f t="shared" si="32"/>
        <v>3.2523148148148051E-3</v>
      </c>
      <c r="AT20" s="14">
        <f t="shared" si="33"/>
        <v>6.1793981481481519E-2</v>
      </c>
      <c r="AU20" s="17">
        <f t="shared" si="34"/>
        <v>12.811387900355873</v>
      </c>
    </row>
    <row r="21" spans="1:48" ht="20.25" customHeight="1" x14ac:dyDescent="0.25">
      <c r="A21" s="33"/>
      <c r="B21" s="41"/>
      <c r="C21" s="35">
        <v>7</v>
      </c>
      <c r="D21" s="12">
        <v>7</v>
      </c>
      <c r="E21" s="100" t="s">
        <v>125</v>
      </c>
      <c r="F21" s="101"/>
      <c r="G21" s="1"/>
      <c r="H21" s="93" t="s">
        <v>22</v>
      </c>
      <c r="I21" s="94"/>
      <c r="J21" s="4">
        <f t="shared" si="21"/>
        <v>10.781821347727668</v>
      </c>
      <c r="K21" s="13">
        <f t="shared" ref="K21" si="35">+R21+Y21+AF21+AM21+AR21</f>
        <v>0.3323495370370369</v>
      </c>
      <c r="L21" s="13">
        <f>+Q21+X21+AE21+AL21</f>
        <v>6.2499999999999778E-3</v>
      </c>
      <c r="M21" s="82"/>
      <c r="N21" s="82"/>
      <c r="O21" s="82"/>
      <c r="P21" s="82"/>
      <c r="Q21" s="82"/>
      <c r="R21" s="82"/>
      <c r="S21" s="83"/>
      <c r="T21" s="14">
        <v>0.29166666666666669</v>
      </c>
      <c r="U21" s="14">
        <v>0.37240740740740735</v>
      </c>
      <c r="V21" s="14">
        <v>0.37381944444444443</v>
      </c>
      <c r="W21" s="14">
        <f t="shared" si="22"/>
        <v>8.0740740740740669E-2</v>
      </c>
      <c r="X21" s="14">
        <f t="shared" si="22"/>
        <v>1.4120370370370727E-3</v>
      </c>
      <c r="Y21" s="14">
        <f t="shared" si="23"/>
        <v>8.2152777777777741E-2</v>
      </c>
      <c r="Z21" s="15">
        <f t="shared" si="24"/>
        <v>13.186813186813186</v>
      </c>
      <c r="AA21" s="14">
        <v>0.3946527777777778</v>
      </c>
      <c r="AB21" s="14">
        <v>0.51285879629629627</v>
      </c>
      <c r="AC21" s="14">
        <v>0.5151041666666667</v>
      </c>
      <c r="AD21" s="14">
        <f t="shared" si="25"/>
        <v>0.11820601851851847</v>
      </c>
      <c r="AE21" s="14">
        <f t="shared" si="25"/>
        <v>2.2453703703704253E-3</v>
      </c>
      <c r="AF21" s="14">
        <f t="shared" si="26"/>
        <v>0.1204513888888889</v>
      </c>
      <c r="AG21" s="15">
        <f t="shared" si="27"/>
        <v>8.3021043528394358</v>
      </c>
      <c r="AH21" s="14">
        <v>0.54288194444444449</v>
      </c>
      <c r="AI21" s="14">
        <v>0.61873842592592598</v>
      </c>
      <c r="AJ21" s="14">
        <v>0.62133101851851846</v>
      </c>
      <c r="AK21" s="14">
        <f t="shared" si="28"/>
        <v>7.5856481481481497E-2</v>
      </c>
      <c r="AL21" s="14">
        <f t="shared" si="29"/>
        <v>2.5925925925924798E-3</v>
      </c>
      <c r="AM21" s="14">
        <f t="shared" si="30"/>
        <v>7.8449074074073977E-2</v>
      </c>
      <c r="AN21" s="15">
        <f t="shared" si="31"/>
        <v>9.5603422838595442</v>
      </c>
      <c r="AO21" s="14">
        <v>0.64910879629629636</v>
      </c>
      <c r="AP21" s="14">
        <v>0.70040509259259265</v>
      </c>
      <c r="AQ21" s="14">
        <v>0.70273148148148146</v>
      </c>
      <c r="AR21" s="14">
        <f>AP21-AO21</f>
        <v>5.1296296296296284E-2</v>
      </c>
      <c r="AS21" s="14">
        <f t="shared" ref="AS21" si="36">AQ21-AP21</f>
        <v>2.3263888888888085E-3</v>
      </c>
      <c r="AT21" s="14">
        <f t="shared" ref="AT21" si="37">AQ21-AO21</f>
        <v>5.3622685185185093E-2</v>
      </c>
      <c r="AU21" s="17">
        <f t="shared" ref="AU21" si="38">$D$5/(MINUTE(AR21)/60+HOUR(AR21)+SECOND(AR21)/3600)</f>
        <v>14.620938628158843</v>
      </c>
    </row>
    <row r="22" spans="1:48" ht="20.25" customHeight="1" x14ac:dyDescent="0.25">
      <c r="A22" s="33"/>
      <c r="B22" s="41"/>
      <c r="C22" s="35">
        <v>8</v>
      </c>
      <c r="D22" s="12">
        <v>15</v>
      </c>
      <c r="E22" s="100" t="s">
        <v>65</v>
      </c>
      <c r="F22" s="101"/>
      <c r="G22" s="43"/>
      <c r="H22" s="93" t="s">
        <v>40</v>
      </c>
      <c r="I22" s="94"/>
      <c r="J22" s="4">
        <f t="shared" si="21"/>
        <v>10.780319649012849</v>
      </c>
      <c r="K22" s="13">
        <f>+R22+Y22+AF22+AM22+AR22</f>
        <v>0.33239583333333339</v>
      </c>
      <c r="L22" s="13">
        <f t="shared" ref="L22" si="39">+Q22+X22+AE22+AL22</f>
        <v>7.1759259259259189E-3</v>
      </c>
      <c r="M22" s="82"/>
      <c r="N22" s="82"/>
      <c r="O22" s="82"/>
      <c r="P22" s="82"/>
      <c r="Q22" s="82"/>
      <c r="R22" s="82"/>
      <c r="S22" s="83"/>
      <c r="T22" s="14">
        <v>0.29166666666666669</v>
      </c>
      <c r="U22" s="14">
        <v>0.37215277777777778</v>
      </c>
      <c r="V22" s="14">
        <v>0.37356481481481479</v>
      </c>
      <c r="W22" s="14">
        <f t="shared" si="16"/>
        <v>8.0486111111111092E-2</v>
      </c>
      <c r="X22" s="14">
        <f>V22-U22</f>
        <v>1.4120370370370172E-3</v>
      </c>
      <c r="Y22" s="14">
        <f t="shared" si="18"/>
        <v>8.1898148148148109E-2</v>
      </c>
      <c r="Z22" s="15">
        <f t="shared" si="24"/>
        <v>13.227812323346523</v>
      </c>
      <c r="AA22" s="14">
        <v>0.39439814814814816</v>
      </c>
      <c r="AB22" s="14">
        <v>0.51284722222222223</v>
      </c>
      <c r="AC22" s="14">
        <v>0.51440972222222225</v>
      </c>
      <c r="AD22" s="14">
        <f t="shared" si="19"/>
        <v>0.11844907407407407</v>
      </c>
      <c r="AE22" s="14">
        <f>AC22-AB22</f>
        <v>1.5625000000000222E-3</v>
      </c>
      <c r="AF22" s="14">
        <f t="shared" si="20"/>
        <v>0.12001157407407409</v>
      </c>
      <c r="AG22" s="15">
        <f t="shared" si="27"/>
        <v>8.3325296557045032</v>
      </c>
      <c r="AH22" s="14">
        <v>0.54218749999999993</v>
      </c>
      <c r="AI22" s="14">
        <v>0.61869212962962961</v>
      </c>
      <c r="AJ22" s="14">
        <v>0.62289351851851849</v>
      </c>
      <c r="AK22" s="14">
        <f t="shared" ref="AK22:AK25" si="40">+AI22-AH22</f>
        <v>7.6504629629629672E-2</v>
      </c>
      <c r="AL22" s="14">
        <f t="shared" ref="AL22:AL25" si="41">AJ22-AI22</f>
        <v>4.2013888888888795E-3</v>
      </c>
      <c r="AM22" s="14">
        <f t="shared" ref="AM22:AM27" si="42">AJ22-AH22</f>
        <v>8.0706018518518552E-2</v>
      </c>
      <c r="AN22" s="15">
        <f t="shared" si="31"/>
        <v>9.2929872364835795</v>
      </c>
      <c r="AO22" s="14">
        <v>0.65067129629629628</v>
      </c>
      <c r="AP22" s="14">
        <v>0.70045138888888892</v>
      </c>
      <c r="AQ22" s="14">
        <v>0.7033449074074074</v>
      </c>
      <c r="AR22" s="14">
        <f t="shared" ref="AR22" si="43">AP22-AO22</f>
        <v>4.978009259259264E-2</v>
      </c>
      <c r="AS22" s="14">
        <f t="shared" ref="AS22" si="44">AQ22-AP22</f>
        <v>2.8935185185184897E-3</v>
      </c>
      <c r="AT22" s="14">
        <f t="shared" ref="AT22" si="45">AQ22-AO22</f>
        <v>5.2673611111111129E-2</v>
      </c>
      <c r="AU22" s="17">
        <f>$D$5/(MINUTE(AR22)/60+HOUR(AR22)+SECOND(AR22)/3600)</f>
        <v>15.066263659614043</v>
      </c>
    </row>
    <row r="23" spans="1:48" ht="20.25" customHeight="1" x14ac:dyDescent="0.25">
      <c r="A23" s="33"/>
      <c r="B23" s="41"/>
      <c r="C23" s="35">
        <v>9</v>
      </c>
      <c r="D23" s="12">
        <v>13</v>
      </c>
      <c r="E23" s="100" t="s">
        <v>71</v>
      </c>
      <c r="F23" s="101"/>
      <c r="G23" s="1"/>
      <c r="H23" s="75" t="s">
        <v>26</v>
      </c>
      <c r="I23" s="76"/>
      <c r="J23" s="4">
        <f t="shared" si="21"/>
        <v>11.02996187965371</v>
      </c>
      <c r="K23" s="13">
        <f>+R23+Y23+AF23+AM23+AR23</f>
        <v>0.32487268518518514</v>
      </c>
      <c r="L23" s="13">
        <f>+Q23+X23+AE23+AL23</f>
        <v>9.7916666666665875E-3</v>
      </c>
      <c r="M23" s="82"/>
      <c r="N23" s="82"/>
      <c r="O23" s="82"/>
      <c r="P23" s="82"/>
      <c r="Q23" s="82"/>
      <c r="R23" s="82"/>
      <c r="S23" s="83"/>
      <c r="T23" s="14">
        <v>0.29166666666666669</v>
      </c>
      <c r="U23" s="14">
        <v>0.375</v>
      </c>
      <c r="V23" s="14">
        <v>0.38005787037037037</v>
      </c>
      <c r="W23" s="14">
        <f>U23-T23</f>
        <v>8.3333333333333315E-2</v>
      </c>
      <c r="X23" s="14">
        <f>V23-U23</f>
        <v>5.0578703703703654E-3</v>
      </c>
      <c r="Y23" s="14">
        <f>V23-T23</f>
        <v>8.839120370370368E-2</v>
      </c>
      <c r="Z23" s="15">
        <f t="shared" si="24"/>
        <v>12.256121513683384</v>
      </c>
      <c r="AA23" s="14">
        <v>0.40783564814814816</v>
      </c>
      <c r="AB23" s="14">
        <v>0.49123842592592593</v>
      </c>
      <c r="AC23" s="14">
        <v>0.49394675925925924</v>
      </c>
      <c r="AD23" s="14">
        <f>AB23-AA23</f>
        <v>8.340277777777777E-2</v>
      </c>
      <c r="AE23" s="14">
        <f>AC23-AB23</f>
        <v>2.7083333333333126E-3</v>
      </c>
      <c r="AF23" s="14">
        <f>AC23-AA23</f>
        <v>8.6111111111111083E-2</v>
      </c>
      <c r="AG23" s="15">
        <f t="shared" si="27"/>
        <v>11.61290322580645</v>
      </c>
      <c r="AH23" s="14">
        <v>0.52172453703703703</v>
      </c>
      <c r="AI23" s="14">
        <v>0.61951388888888892</v>
      </c>
      <c r="AJ23" s="14">
        <v>0.62153935185185183</v>
      </c>
      <c r="AK23" s="14">
        <f>+AI23-AH23</f>
        <v>9.7789351851851891E-2</v>
      </c>
      <c r="AL23" s="14">
        <f>AJ23-AI23</f>
        <v>2.0254629629629095E-3</v>
      </c>
      <c r="AM23" s="14">
        <f>AJ23-AH23</f>
        <v>9.9814814814814801E-2</v>
      </c>
      <c r="AN23" s="15">
        <f t="shared" si="31"/>
        <v>7.5139146567717994</v>
      </c>
      <c r="AO23" s="14">
        <v>0.64931712962962962</v>
      </c>
      <c r="AP23" s="14">
        <v>0.69987268518518519</v>
      </c>
      <c r="AQ23" s="14">
        <v>0.70788194444444441</v>
      </c>
      <c r="AR23" s="14">
        <f>AP23-AO23</f>
        <v>5.0555555555555576E-2</v>
      </c>
      <c r="AS23" s="14">
        <f>AQ23-AP23</f>
        <v>8.009259259259216E-3</v>
      </c>
      <c r="AT23" s="14">
        <f>AQ23-AO23</f>
        <v>5.8564814814814792E-2</v>
      </c>
      <c r="AU23" s="17">
        <f>$D$5/(MINUTE(AR23)/60+HOUR(AR23)+SECOND(AR23)/3600)</f>
        <v>14.835164835164834</v>
      </c>
    </row>
    <row r="24" spans="1:48" ht="20.25" customHeight="1" x14ac:dyDescent="0.25">
      <c r="A24" s="33"/>
      <c r="B24" s="41"/>
      <c r="C24" s="35">
        <v>10</v>
      </c>
      <c r="D24" s="12">
        <v>39</v>
      </c>
      <c r="E24" s="100" t="s">
        <v>79</v>
      </c>
      <c r="F24" s="101"/>
      <c r="G24" s="1"/>
      <c r="H24" s="93" t="s">
        <v>43</v>
      </c>
      <c r="I24" s="94"/>
      <c r="J24" s="4">
        <f t="shared" si="21"/>
        <v>10.018769011714451</v>
      </c>
      <c r="K24" s="13">
        <f t="shared" ref="K24" si="46">+Y24+AF24+AM24+AT24</f>
        <v>0.35766203703703692</v>
      </c>
      <c r="L24" s="13">
        <f t="shared" ref="L24" si="47">X24+AE24+AL24+AS24</f>
        <v>1.9432870370370336E-2</v>
      </c>
      <c r="M24" s="82"/>
      <c r="N24" s="82"/>
      <c r="O24" s="82"/>
      <c r="P24" s="82"/>
      <c r="Q24" s="82"/>
      <c r="R24" s="82"/>
      <c r="S24" s="83"/>
      <c r="T24" s="14">
        <v>0.29166666666666669</v>
      </c>
      <c r="U24" s="14">
        <v>0.37439814814814815</v>
      </c>
      <c r="V24" s="14">
        <v>0.37817129629629626</v>
      </c>
      <c r="W24" s="14">
        <f>U24-T24</f>
        <v>8.2731481481481461E-2</v>
      </c>
      <c r="X24" s="14">
        <f t="shared" ref="X24" si="48">V24-U24</f>
        <v>3.7731481481481088E-3</v>
      </c>
      <c r="Y24" s="14">
        <f>V24-T24</f>
        <v>8.650462962962957E-2</v>
      </c>
      <c r="Z24" s="15">
        <f t="shared" si="24"/>
        <v>12.523414503612521</v>
      </c>
      <c r="AA24" s="14">
        <v>0.4059490740740741</v>
      </c>
      <c r="AB24" s="14">
        <v>0.49122685185185189</v>
      </c>
      <c r="AC24" s="14">
        <v>0.49562499999999998</v>
      </c>
      <c r="AD24" s="14">
        <f t="shared" ref="AD24" si="49">AB24-AA24</f>
        <v>8.5277777777777786E-2</v>
      </c>
      <c r="AE24" s="14">
        <f t="shared" ref="AE24" si="50">AC24-AB24</f>
        <v>4.3981481481480955E-3</v>
      </c>
      <c r="AF24" s="14">
        <f t="shared" ref="AF24" si="51">AC24-AA24</f>
        <v>8.9675925925925881E-2</v>
      </c>
      <c r="AG24" s="15">
        <f t="shared" si="27"/>
        <v>11.15126484254001</v>
      </c>
      <c r="AH24" s="14">
        <v>0.52340277777777777</v>
      </c>
      <c r="AI24" s="14">
        <v>0.62409722222222219</v>
      </c>
      <c r="AJ24" s="14">
        <v>0.63025462962962964</v>
      </c>
      <c r="AK24" s="14">
        <f t="shared" ref="AK24" si="52">+AI24-AH24</f>
        <v>0.10069444444444442</v>
      </c>
      <c r="AL24" s="14">
        <f t="shared" ref="AL24" si="53">AJ24-AI24</f>
        <v>6.1574074074074447E-3</v>
      </c>
      <c r="AM24" s="14">
        <f>AJ24-AH24</f>
        <v>0.10685185185185186</v>
      </c>
      <c r="AN24" s="15">
        <f t="shared" si="31"/>
        <v>7.0190641247833625</v>
      </c>
      <c r="AO24" s="14">
        <v>0.65803240740740743</v>
      </c>
      <c r="AP24" s="14">
        <v>0.72755787037037034</v>
      </c>
      <c r="AQ24" s="14">
        <v>0.73266203703703703</v>
      </c>
      <c r="AR24" s="14">
        <f t="shared" ref="AR24" si="54">AP24-AO24</f>
        <v>6.9525462962962914E-2</v>
      </c>
      <c r="AS24" s="14">
        <f t="shared" ref="AS24" si="55">AQ24-AP24</f>
        <v>5.1041666666666874E-3</v>
      </c>
      <c r="AT24" s="14">
        <f t="shared" ref="AT24" si="56">AQ24-AO24</f>
        <v>7.4629629629629601E-2</v>
      </c>
      <c r="AU24" s="17">
        <f t="shared" ref="AU24" si="57">$D$5/(MINUTE(AR24)/60+HOUR(AR24)+SECOND(AR24)/3600)</f>
        <v>10.787414682869985</v>
      </c>
    </row>
    <row r="25" spans="1:48" ht="20.25" customHeight="1" x14ac:dyDescent="0.25">
      <c r="A25" s="33"/>
      <c r="B25" s="41"/>
      <c r="C25" s="35" t="s">
        <v>122</v>
      </c>
      <c r="D25" s="12">
        <v>5</v>
      </c>
      <c r="E25" s="100" t="s">
        <v>69</v>
      </c>
      <c r="F25" s="101"/>
      <c r="G25" s="1"/>
      <c r="H25" s="93" t="s">
        <v>23</v>
      </c>
      <c r="I25" s="94"/>
      <c r="J25" s="4"/>
      <c r="K25" s="13"/>
      <c r="L25" s="13"/>
      <c r="M25" s="82"/>
      <c r="N25" s="82"/>
      <c r="O25" s="82"/>
      <c r="P25" s="82"/>
      <c r="Q25" s="82"/>
      <c r="R25" s="82"/>
      <c r="S25" s="83"/>
      <c r="T25" s="14">
        <v>0.29166666666666669</v>
      </c>
      <c r="U25" s="14">
        <v>0.36278935185185185</v>
      </c>
      <c r="V25" s="14">
        <v>0.36520833333333336</v>
      </c>
      <c r="W25" s="14">
        <f t="shared" si="16"/>
        <v>7.1122685185185164E-2</v>
      </c>
      <c r="X25" s="14">
        <f t="shared" si="17"/>
        <v>2.418981481481508E-3</v>
      </c>
      <c r="Y25" s="14">
        <f t="shared" si="18"/>
        <v>7.3541666666666672E-2</v>
      </c>
      <c r="Z25" s="15">
        <f t="shared" ref="Z25:Z28" si="58">$D$2/(MINUTE(Y25)/60+HOUR(Y25)+SECOND(Y25)/3600)</f>
        <v>14.730878186968839</v>
      </c>
      <c r="AA25" s="14">
        <v>0.39298611111111109</v>
      </c>
      <c r="AB25" s="14">
        <v>0.47125</v>
      </c>
      <c r="AC25" s="14">
        <v>0.47333333333333333</v>
      </c>
      <c r="AD25" s="14">
        <f t="shared" si="19"/>
        <v>7.8263888888888911E-2</v>
      </c>
      <c r="AE25" s="14">
        <f t="shared" ref="AE25" si="59">AC25-AB25</f>
        <v>2.0833333333333259E-3</v>
      </c>
      <c r="AF25" s="14">
        <f t="shared" si="20"/>
        <v>8.0347222222222237E-2</v>
      </c>
      <c r="AG25" s="15">
        <f t="shared" ref="AG25:AG28" si="60">$D$3/(MINUTE(AF25)/60+HOUR(AF25)+SECOND(AF25)/3600)</f>
        <v>12.445980985306829</v>
      </c>
      <c r="AH25" s="14">
        <v>0.50124999999999997</v>
      </c>
      <c r="AI25" s="14">
        <v>0.569849537037037</v>
      </c>
      <c r="AJ25" s="14">
        <v>0.57489583333333327</v>
      </c>
      <c r="AK25" s="14">
        <f t="shared" si="40"/>
        <v>6.8599537037037028E-2</v>
      </c>
      <c r="AL25" s="14">
        <f t="shared" si="41"/>
        <v>5.046296296296271E-3</v>
      </c>
      <c r="AM25" s="14">
        <f t="shared" si="42"/>
        <v>7.3645833333333299E-2</v>
      </c>
      <c r="AN25" s="15">
        <f t="shared" ref="AN25:AN28" si="61">$D$4/(MINUTE(AM25)/60+HOUR(AM25)+SECOND(AM25)/3600)</f>
        <v>10.183875530410186</v>
      </c>
      <c r="AO25" s="14">
        <v>0.6023263888888889</v>
      </c>
      <c r="AP25" s="79"/>
      <c r="AQ25" s="79"/>
      <c r="AR25" s="79"/>
      <c r="AS25" s="79"/>
      <c r="AT25" s="79"/>
      <c r="AU25" s="81"/>
      <c r="AV25" t="s">
        <v>121</v>
      </c>
    </row>
    <row r="26" spans="1:48" ht="18.75" customHeight="1" x14ac:dyDescent="0.25">
      <c r="A26" s="33"/>
      <c r="B26" s="41"/>
      <c r="C26" s="35" t="s">
        <v>122</v>
      </c>
      <c r="D26" s="12">
        <v>47</v>
      </c>
      <c r="E26" s="100" t="s">
        <v>81</v>
      </c>
      <c r="F26" s="101"/>
      <c r="G26" s="1"/>
      <c r="H26" s="93" t="s">
        <v>20</v>
      </c>
      <c r="I26" s="94"/>
      <c r="J26" s="4"/>
      <c r="K26" s="13"/>
      <c r="L26" s="13"/>
      <c r="M26" s="82"/>
      <c r="N26" s="82"/>
      <c r="O26" s="82"/>
      <c r="P26" s="82"/>
      <c r="Q26" s="82"/>
      <c r="R26" s="82"/>
      <c r="S26" s="83"/>
      <c r="T26" s="14">
        <v>0.29166666666666669</v>
      </c>
      <c r="U26" s="14">
        <v>0.3628587962962963</v>
      </c>
      <c r="V26" s="14">
        <v>0.36591435185185189</v>
      </c>
      <c r="W26" s="14">
        <f t="shared" si="16"/>
        <v>7.1192129629629619E-2</v>
      </c>
      <c r="X26" s="14">
        <f t="shared" ref="X26" si="62">V26-U26</f>
        <v>3.0555555555555891E-3</v>
      </c>
      <c r="Y26" s="14">
        <f t="shared" si="18"/>
        <v>7.4247685185185208E-2</v>
      </c>
      <c r="Z26" s="15">
        <f t="shared" si="58"/>
        <v>14.590802805923618</v>
      </c>
      <c r="AA26" s="14">
        <v>0.39369212962962963</v>
      </c>
      <c r="AB26" s="14">
        <v>0.4685185185185185</v>
      </c>
      <c r="AC26" s="14">
        <v>0.47137731481481482</v>
      </c>
      <c r="AD26" s="14">
        <f t="shared" ref="AD26:AD27" si="63">AB26-AA26</f>
        <v>7.4826388888888873E-2</v>
      </c>
      <c r="AE26" s="14">
        <f t="shared" ref="AE26:AE27" si="64">AC26-AB26</f>
        <v>2.8587962962963176E-3</v>
      </c>
      <c r="AF26" s="14">
        <f t="shared" ref="AF26:AF27" si="65">AC26-AA26</f>
        <v>7.768518518518519E-2</v>
      </c>
      <c r="AG26" s="15">
        <f t="shared" si="60"/>
        <v>12.872467222884385</v>
      </c>
      <c r="AH26" s="14">
        <v>0.49915509259259255</v>
      </c>
      <c r="AI26" s="14">
        <v>0.56672453703703707</v>
      </c>
      <c r="AJ26" s="14">
        <v>0.58273148148148146</v>
      </c>
      <c r="AK26" s="14">
        <f t="shared" ref="AK26:AK27" si="66">+AI26-AH26</f>
        <v>6.7569444444444515E-2</v>
      </c>
      <c r="AL26" s="14">
        <f t="shared" ref="AL26:AL27" si="67">AJ26-AI26</f>
        <v>1.6006944444444393E-2</v>
      </c>
      <c r="AM26" s="14">
        <f t="shared" si="42"/>
        <v>8.3576388888888908E-2</v>
      </c>
      <c r="AN26" s="15">
        <f t="shared" si="61"/>
        <v>8.9738263398421267</v>
      </c>
      <c r="AO26" s="14">
        <v>0.59662037037037041</v>
      </c>
      <c r="AP26" s="79"/>
      <c r="AQ26" s="79"/>
      <c r="AR26" s="79"/>
      <c r="AS26" s="79"/>
      <c r="AT26" s="79"/>
      <c r="AU26" s="81"/>
      <c r="AV26" t="s">
        <v>123</v>
      </c>
    </row>
    <row r="27" spans="1:48" ht="20.25" customHeight="1" x14ac:dyDescent="0.25">
      <c r="A27" s="33"/>
      <c r="B27" s="41"/>
      <c r="C27" s="35" t="s">
        <v>122</v>
      </c>
      <c r="D27" s="12">
        <v>42</v>
      </c>
      <c r="E27" s="100" t="s">
        <v>82</v>
      </c>
      <c r="F27" s="101"/>
      <c r="G27" s="1"/>
      <c r="H27" s="93" t="s">
        <v>118</v>
      </c>
      <c r="I27" s="94"/>
      <c r="J27" s="4"/>
      <c r="K27" s="13"/>
      <c r="L27" s="13"/>
      <c r="M27" s="82"/>
      <c r="N27" s="82"/>
      <c r="O27" s="82"/>
      <c r="P27" s="82"/>
      <c r="Q27" s="82"/>
      <c r="R27" s="82"/>
      <c r="S27" s="83"/>
      <c r="T27" s="14">
        <v>0.29166666666666669</v>
      </c>
      <c r="U27" s="14">
        <v>0.36282407407407408</v>
      </c>
      <c r="V27" s="14">
        <v>0.36592592592592593</v>
      </c>
      <c r="W27" s="14">
        <f t="shared" si="16"/>
        <v>7.1157407407407391E-2</v>
      </c>
      <c r="X27" s="14">
        <f t="shared" ref="X27" si="68">V27-U27</f>
        <v>3.1018518518518556E-3</v>
      </c>
      <c r="Y27" s="14">
        <f t="shared" si="18"/>
        <v>7.4259259259259247E-2</v>
      </c>
      <c r="Z27" s="15">
        <f t="shared" si="58"/>
        <v>14.58852867830424</v>
      </c>
      <c r="AA27" s="14">
        <v>0.39370370370370367</v>
      </c>
      <c r="AB27" s="14">
        <v>0.4685300925925926</v>
      </c>
      <c r="AC27" s="14">
        <v>0.46893518518518523</v>
      </c>
      <c r="AD27" s="14">
        <f t="shared" si="63"/>
        <v>7.4826388888888928E-2</v>
      </c>
      <c r="AE27" s="14">
        <f t="shared" si="64"/>
        <v>4.0509259259263741E-4</v>
      </c>
      <c r="AF27" s="14">
        <f t="shared" si="65"/>
        <v>7.5231481481481566E-2</v>
      </c>
      <c r="AG27" s="36">
        <f t="shared" si="60"/>
        <v>13.292307692307691</v>
      </c>
      <c r="AH27" s="14">
        <v>0.49810185185185185</v>
      </c>
      <c r="AI27" s="14">
        <v>0.56674768518518526</v>
      </c>
      <c r="AJ27" s="14">
        <v>0.56744212962962959</v>
      </c>
      <c r="AK27" s="14">
        <f t="shared" si="66"/>
        <v>6.8645833333333406E-2</v>
      </c>
      <c r="AL27" s="14">
        <f t="shared" si="67"/>
        <v>6.9444444444433095E-4</v>
      </c>
      <c r="AM27" s="14">
        <f t="shared" si="42"/>
        <v>6.9340277777777737E-2</v>
      </c>
      <c r="AN27" s="15">
        <f t="shared" si="61"/>
        <v>10.816224336504758</v>
      </c>
      <c r="AO27" s="14">
        <v>0.58839120370370368</v>
      </c>
      <c r="AP27" s="79"/>
      <c r="AQ27" s="79"/>
      <c r="AR27" s="79"/>
      <c r="AS27" s="79"/>
      <c r="AT27" s="79"/>
      <c r="AU27" s="81"/>
      <c r="AV27" t="s">
        <v>123</v>
      </c>
    </row>
    <row r="28" spans="1:48" ht="20.25" customHeight="1" x14ac:dyDescent="0.25">
      <c r="A28" s="33"/>
      <c r="B28" s="41"/>
      <c r="C28" s="35" t="s">
        <v>122</v>
      </c>
      <c r="D28" s="12">
        <v>11</v>
      </c>
      <c r="E28" s="100" t="s">
        <v>119</v>
      </c>
      <c r="F28" s="101"/>
      <c r="G28" s="1"/>
      <c r="H28" s="93" t="s">
        <v>120</v>
      </c>
      <c r="I28" s="94"/>
      <c r="J28" s="4"/>
      <c r="K28" s="13"/>
      <c r="L28" s="13"/>
      <c r="M28" s="82"/>
      <c r="N28" s="82"/>
      <c r="O28" s="82"/>
      <c r="P28" s="82"/>
      <c r="Q28" s="82"/>
      <c r="R28" s="82"/>
      <c r="S28" s="83"/>
      <c r="T28" s="14">
        <v>0.29166666666666669</v>
      </c>
      <c r="U28" s="14">
        <v>0.37980324074074073</v>
      </c>
      <c r="V28" s="14">
        <v>0.38337962962962963</v>
      </c>
      <c r="W28" s="14">
        <f t="shared" si="16"/>
        <v>8.8136574074074048E-2</v>
      </c>
      <c r="X28" s="14">
        <f t="shared" ref="X28" si="69">V28-U28</f>
        <v>3.5763888888888928E-3</v>
      </c>
      <c r="Y28" s="14">
        <f t="shared" si="18"/>
        <v>9.1712962962962941E-2</v>
      </c>
      <c r="Z28" s="15">
        <f t="shared" si="58"/>
        <v>11.812216052498735</v>
      </c>
      <c r="AA28" s="14">
        <v>0.41115740740740742</v>
      </c>
      <c r="AB28" s="14">
        <v>0.49788194444444445</v>
      </c>
      <c r="AC28" s="14">
        <v>0.50250000000000006</v>
      </c>
      <c r="AD28" s="14">
        <f t="shared" ref="AD28" si="70">AB28-AA28</f>
        <v>8.6724537037037031E-2</v>
      </c>
      <c r="AE28" s="14">
        <f t="shared" ref="AE28" si="71">AC28-AB28</f>
        <v>4.6180555555556113E-3</v>
      </c>
      <c r="AF28" s="14">
        <f t="shared" ref="AF28" si="72">AC28-AA28</f>
        <v>9.1342592592592642E-2</v>
      </c>
      <c r="AG28" s="36">
        <f t="shared" si="60"/>
        <v>10.947795235681705</v>
      </c>
      <c r="AH28" s="14">
        <v>0.53027777777777774</v>
      </c>
      <c r="AI28" s="79">
        <v>0.56674768518518526</v>
      </c>
      <c r="AJ28" s="79">
        <v>0.56744212962962959</v>
      </c>
      <c r="AK28" s="79">
        <f t="shared" ref="AK28" si="73">+AI28-AH28</f>
        <v>3.646990740740752E-2</v>
      </c>
      <c r="AL28" s="79">
        <f t="shared" ref="AL28" si="74">AJ28-AI28</f>
        <v>6.9444444444433095E-4</v>
      </c>
      <c r="AM28" s="79">
        <f t="shared" ref="AM28" si="75">AJ28-AH28</f>
        <v>3.7164351851851851E-2</v>
      </c>
      <c r="AN28" s="80">
        <f t="shared" si="61"/>
        <v>20.180629087511679</v>
      </c>
      <c r="AO28" s="79">
        <v>0.58839120370370368</v>
      </c>
      <c r="AP28" s="79"/>
      <c r="AQ28" s="79"/>
      <c r="AR28" s="79"/>
      <c r="AS28" s="79"/>
      <c r="AT28" s="79"/>
      <c r="AU28" s="81"/>
    </row>
    <row r="29" spans="1:48" x14ac:dyDescent="0.25">
      <c r="A29" s="64" t="s">
        <v>24</v>
      </c>
      <c r="B29" s="64" t="s">
        <v>39</v>
      </c>
      <c r="C29" s="115" t="s">
        <v>83</v>
      </c>
      <c r="D29" s="116"/>
      <c r="E29" s="118"/>
      <c r="F29" s="118"/>
      <c r="G29" s="118"/>
      <c r="H29" s="93"/>
      <c r="I29" s="94"/>
      <c r="J29" s="4"/>
      <c r="K29" s="13"/>
      <c r="L29" s="13"/>
      <c r="M29" s="82"/>
      <c r="N29" s="82"/>
      <c r="O29" s="82"/>
      <c r="P29" s="82"/>
      <c r="Q29" s="82"/>
      <c r="R29" s="82"/>
      <c r="S29" s="83"/>
      <c r="T29" s="14"/>
      <c r="U29" s="14"/>
      <c r="V29" s="14"/>
      <c r="W29" s="14"/>
      <c r="X29" s="14"/>
      <c r="Y29" s="14"/>
      <c r="Z29" s="15"/>
      <c r="AA29" s="14"/>
      <c r="AB29" s="14"/>
      <c r="AC29" s="14"/>
      <c r="AD29" s="14"/>
      <c r="AE29" s="14"/>
      <c r="AF29" s="14"/>
      <c r="AG29" s="36"/>
      <c r="AH29" s="14"/>
      <c r="AI29" s="14"/>
      <c r="AJ29" s="14"/>
      <c r="AK29" s="14"/>
      <c r="AL29" s="14"/>
      <c r="AM29" s="14"/>
      <c r="AN29" s="36"/>
      <c r="AO29" s="54"/>
      <c r="AP29" s="54"/>
      <c r="AQ29" s="54"/>
      <c r="AR29" s="54"/>
      <c r="AS29" s="54"/>
      <c r="AT29" s="54"/>
      <c r="AU29" s="54"/>
    </row>
    <row r="30" spans="1:48" x14ac:dyDescent="0.25">
      <c r="C30" s="35" t="s">
        <v>124</v>
      </c>
      <c r="D30" s="12">
        <v>10</v>
      </c>
      <c r="E30" s="118" t="s">
        <v>80</v>
      </c>
      <c r="F30" s="118" t="s">
        <v>44</v>
      </c>
      <c r="G30" s="118" t="s">
        <v>44</v>
      </c>
      <c r="H30" s="93" t="s">
        <v>45</v>
      </c>
      <c r="I30" s="94"/>
      <c r="J30" s="4">
        <f t="shared" ref="J30" si="76">$D$7/(MINUTE(K30)/60+HOUR(K30)+SECOND(K30)/3600)</f>
        <v>11.198726759748245</v>
      </c>
      <c r="K30" s="13">
        <f t="shared" ref="K30" si="77">+Y30+AF30+AM30+AT30</f>
        <v>0.31997685185185193</v>
      </c>
      <c r="L30" s="13">
        <f t="shared" ref="L30" si="78">X30+AE30+AL30+AS30</f>
        <v>3.069444444444458E-2</v>
      </c>
      <c r="M30" s="82"/>
      <c r="N30" s="82"/>
      <c r="O30" s="82"/>
      <c r="P30" s="82"/>
      <c r="Q30" s="82"/>
      <c r="R30" s="82"/>
      <c r="S30" s="83"/>
      <c r="T30" s="14">
        <v>0.29166666666666669</v>
      </c>
      <c r="U30" s="14">
        <v>0.37434027777777779</v>
      </c>
      <c r="V30" s="14">
        <v>0.37818287037037041</v>
      </c>
      <c r="W30" s="14">
        <f t="shared" ref="W30" si="79">U30-T30</f>
        <v>8.2673611111111101E-2</v>
      </c>
      <c r="X30" s="14">
        <v>2.3379629629629584E-3</v>
      </c>
      <c r="Y30" s="14">
        <f t="shared" ref="Y30" si="80">V30-T30</f>
        <v>8.651620370370372E-2</v>
      </c>
      <c r="Z30" s="15">
        <f t="shared" ref="Z30" si="81">$D$2/(MINUTE(Y30)/60+HOUR(Y30)+SECOND(Y30)/3600)</f>
        <v>12.52173913043478</v>
      </c>
      <c r="AA30" s="14">
        <v>0.40596064814814814</v>
      </c>
      <c r="AB30" s="14">
        <v>0.49121527777777779</v>
      </c>
      <c r="AC30" s="14">
        <v>0.4968981481481482</v>
      </c>
      <c r="AD30" s="14">
        <f t="shared" ref="AD30:AE30" si="82">AB30-AA30</f>
        <v>8.5254629629629652E-2</v>
      </c>
      <c r="AE30" s="14">
        <f t="shared" si="82"/>
        <v>5.6828703703704075E-3</v>
      </c>
      <c r="AF30" s="14">
        <f t="shared" ref="AF30" si="83">AC30-AA30</f>
        <v>9.093750000000006E-2</v>
      </c>
      <c r="AG30" s="36">
        <f t="shared" ref="AG30" si="84">$D$3/(MINUTE(AF30)/60+HOUR(AF30)+SECOND(AF30)/3600)</f>
        <v>10.996563573883163</v>
      </c>
      <c r="AH30" s="14">
        <v>0.52467592592592593</v>
      </c>
      <c r="AI30" s="14">
        <v>0.6243171296296296</v>
      </c>
      <c r="AJ30" s="14">
        <v>0.63017361111111114</v>
      </c>
      <c r="AK30" s="14">
        <f t="shared" ref="AK30" si="85">+AI30-AH30</f>
        <v>9.9641203703703662E-2</v>
      </c>
      <c r="AL30" s="14">
        <v>3.263888888888955E-3</v>
      </c>
      <c r="AM30" s="14">
        <v>5.3576388888888937E-2</v>
      </c>
      <c r="AN30" s="15">
        <f t="shared" ref="AN30" si="86">$D$4/(MINUTE(AM30)/60+HOUR(AM30)+SECOND(AM30)/3600)</f>
        <v>13.998703823720028</v>
      </c>
      <c r="AO30" s="14">
        <v>0.65795138888888893</v>
      </c>
      <c r="AP30" s="14">
        <v>0.72748842592592589</v>
      </c>
      <c r="AQ30" s="14">
        <v>0.74689814814814814</v>
      </c>
      <c r="AR30" s="14">
        <f t="shared" ref="AR30" si="87">AP30-AO30</f>
        <v>6.9537037037036953E-2</v>
      </c>
      <c r="AS30" s="14">
        <f t="shared" ref="AS30" si="88">AQ30-AP30</f>
        <v>1.9409722222222259E-2</v>
      </c>
      <c r="AT30" s="14">
        <f t="shared" ref="AT30" si="89">AQ30-AO30</f>
        <v>8.8946759259259212E-2</v>
      </c>
      <c r="AU30" s="17">
        <f t="shared" ref="AU30" si="90">$D$5/(MINUTE(AR30)/60+HOUR(AR30)+SECOND(AR30)/3600)</f>
        <v>10.785619174434089</v>
      </c>
      <c r="AV30" t="s">
        <v>121</v>
      </c>
    </row>
    <row r="31" spans="1:48" x14ac:dyDescent="0.25">
      <c r="C31" s="35"/>
      <c r="D31" s="12"/>
      <c r="E31" s="118"/>
      <c r="F31" s="118"/>
      <c r="G31" s="118"/>
      <c r="H31" s="75"/>
      <c r="I31" s="76"/>
      <c r="J31" s="4"/>
      <c r="K31" s="13"/>
      <c r="L31" s="13"/>
      <c r="M31" s="82"/>
      <c r="N31" s="82"/>
      <c r="O31" s="82"/>
      <c r="P31" s="82"/>
      <c r="Q31" s="82"/>
      <c r="R31" s="82"/>
      <c r="S31" s="83"/>
      <c r="T31" s="14"/>
      <c r="U31" s="14"/>
      <c r="V31" s="14"/>
      <c r="W31" s="14"/>
      <c r="X31" s="14"/>
      <c r="Y31" s="14"/>
      <c r="Z31" s="15"/>
      <c r="AA31" s="14"/>
      <c r="AB31" s="14"/>
      <c r="AC31" s="14"/>
      <c r="AD31" s="14"/>
      <c r="AE31" s="14"/>
      <c r="AF31" s="14"/>
      <c r="AG31" s="36"/>
      <c r="AH31" s="14"/>
      <c r="AI31" s="14"/>
      <c r="AJ31" s="14"/>
      <c r="AK31" s="14"/>
      <c r="AL31" s="14"/>
      <c r="AM31" s="14"/>
      <c r="AN31" s="15"/>
      <c r="AO31" s="14"/>
      <c r="AP31" s="14"/>
      <c r="AQ31" s="14"/>
      <c r="AR31" s="14"/>
      <c r="AS31" s="14"/>
      <c r="AT31" s="14"/>
      <c r="AU31" s="17"/>
    </row>
    <row r="32" spans="1:48" ht="18.75" customHeight="1" x14ac:dyDescent="0.25">
      <c r="A32" s="64" t="s">
        <v>25</v>
      </c>
      <c r="B32" s="64" t="s">
        <v>77</v>
      </c>
      <c r="C32" s="92">
        <v>1</v>
      </c>
      <c r="D32" s="55">
        <v>26</v>
      </c>
      <c r="E32" s="98" t="s">
        <v>94</v>
      </c>
      <c r="F32" s="98" t="s">
        <v>53</v>
      </c>
      <c r="G32" s="98" t="s">
        <v>53</v>
      </c>
      <c r="H32" s="111" t="s">
        <v>85</v>
      </c>
      <c r="I32" s="112"/>
      <c r="J32" s="4">
        <f>$E$7/(MINUTE(K32)/60+HOUR(K32)+SECOND(K32)/3600)</f>
        <v>10.805402701350676</v>
      </c>
      <c r="K32" s="13">
        <f>+Y32+AF32+AM32+AT32</f>
        <v>0.13881944444444444</v>
      </c>
      <c r="L32" s="13">
        <f>X32+AE32+AL32+AS32</f>
        <v>5.4861111111111915E-3</v>
      </c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9"/>
      <c r="AB32" s="88"/>
      <c r="AC32" s="88"/>
      <c r="AD32" s="88"/>
      <c r="AE32" s="88"/>
      <c r="AF32" s="88"/>
      <c r="AG32" s="88"/>
      <c r="AH32" s="38">
        <v>0.48958333333333331</v>
      </c>
      <c r="AI32" s="38">
        <v>0.57027777777777777</v>
      </c>
      <c r="AJ32" s="38">
        <v>0.57377314814814817</v>
      </c>
      <c r="AK32" s="38">
        <f t="shared" ref="AK32:AK42" si="91">AI32-AH32</f>
        <v>8.0694444444444458E-2</v>
      </c>
      <c r="AL32" s="38">
        <f t="shared" ref="AL32:AL42" si="92">AJ32-AI32</f>
        <v>3.4953703703703987E-3</v>
      </c>
      <c r="AM32" s="38">
        <f t="shared" ref="AM32:AM42" si="93">AJ32-AH32</f>
        <v>8.4189814814814856E-2</v>
      </c>
      <c r="AN32" s="39">
        <f>$E$2/(MINUTE(AM32)/60+HOUR(AM32)+SECOND(AM32)/3600)</f>
        <v>8.9084410228210054</v>
      </c>
      <c r="AO32" s="38">
        <v>0.60155092592592596</v>
      </c>
      <c r="AP32" s="38">
        <v>0.65418981481481475</v>
      </c>
      <c r="AQ32" s="38">
        <v>0.65618055555555554</v>
      </c>
      <c r="AR32" s="38">
        <f t="shared" ref="AR32" si="94">AP32-AO32</f>
        <v>5.2638888888888791E-2</v>
      </c>
      <c r="AS32" s="38">
        <f t="shared" ref="AS32" si="95">AQ32-AP32</f>
        <v>1.9907407407407929E-3</v>
      </c>
      <c r="AT32" s="38">
        <f t="shared" ref="AT32" si="96">AQ32-AO32</f>
        <v>5.4629629629629584E-2</v>
      </c>
      <c r="AU32" s="90">
        <f t="shared" ref="AU32" si="97">$E$3/(MINUTE(AR32)/60+HOUR(AR32)+SECOND(AR32)/3600)</f>
        <v>14.248021108179419</v>
      </c>
    </row>
    <row r="33" spans="1:59" ht="18.75" customHeight="1" x14ac:dyDescent="0.25">
      <c r="A33" s="64"/>
      <c r="B33" s="64"/>
      <c r="C33" s="92">
        <v>2</v>
      </c>
      <c r="D33" s="12">
        <v>2</v>
      </c>
      <c r="E33" s="98" t="s">
        <v>93</v>
      </c>
      <c r="F33" s="98"/>
      <c r="G33" s="98"/>
      <c r="H33" s="111" t="s">
        <v>54</v>
      </c>
      <c r="I33" s="112"/>
      <c r="J33" s="4">
        <f>$E$7/(MINUTE(K33)/60+HOUR(K33)+SECOND(K33)/3600)</f>
        <v>10.684253915910965</v>
      </c>
      <c r="K33" s="13">
        <f>+Y33+AF33+AM33+AT33</f>
        <v>0.1403935185185185</v>
      </c>
      <c r="L33" s="13">
        <f>X33+AE33+AL33+AS33</f>
        <v>7.0023148148148362E-3</v>
      </c>
      <c r="M33" s="84"/>
      <c r="N33" s="84"/>
      <c r="O33" s="84"/>
      <c r="P33" s="84"/>
      <c r="Q33" s="84"/>
      <c r="R33" s="84"/>
      <c r="S33" s="84"/>
      <c r="T33" s="84"/>
      <c r="U33" s="84"/>
      <c r="V33" s="84"/>
      <c r="W33" s="84"/>
      <c r="X33" s="84"/>
      <c r="Y33" s="84"/>
      <c r="Z33" s="84"/>
      <c r="AA33" s="89"/>
      <c r="AB33" s="88"/>
      <c r="AC33" s="88"/>
      <c r="AD33" s="88"/>
      <c r="AE33" s="88"/>
      <c r="AF33" s="88"/>
      <c r="AG33" s="88"/>
      <c r="AH33" s="38">
        <v>0.48958333333333331</v>
      </c>
      <c r="AI33" s="38">
        <v>0.57027777777777777</v>
      </c>
      <c r="AJ33" s="38">
        <v>0.57377314814814817</v>
      </c>
      <c r="AK33" s="38">
        <f t="shared" si="91"/>
        <v>8.0694444444444458E-2</v>
      </c>
      <c r="AL33" s="38">
        <f t="shared" si="92"/>
        <v>3.4953703703703987E-3</v>
      </c>
      <c r="AM33" s="38">
        <f t="shared" si="93"/>
        <v>8.4189814814814856E-2</v>
      </c>
      <c r="AN33" s="39">
        <f>$E$2/(MINUTE(AM33)/60+HOUR(AM33)+SECOND(AM33)/3600)</f>
        <v>8.9084410228210054</v>
      </c>
      <c r="AO33" s="38">
        <v>0.60155092592592596</v>
      </c>
      <c r="AP33" s="38">
        <v>0.65424768518518517</v>
      </c>
      <c r="AQ33" s="38">
        <v>0.65775462962962961</v>
      </c>
      <c r="AR33" s="38">
        <f t="shared" ref="AR33" si="98">AP33-AO33</f>
        <v>5.2696759259259207E-2</v>
      </c>
      <c r="AS33" s="38">
        <f t="shared" ref="AS33" si="99">AQ33-AP33</f>
        <v>3.5069444444444375E-3</v>
      </c>
      <c r="AT33" s="38">
        <f t="shared" ref="AT33" si="100">AQ33-AO33</f>
        <v>5.6203703703703645E-2</v>
      </c>
      <c r="AU33" s="90">
        <f t="shared" ref="AU33" si="101">$E$3/(MINUTE(AR33)/60+HOUR(AR33)+SECOND(AR33)/3600)</f>
        <v>14.232374258730507</v>
      </c>
    </row>
    <row r="34" spans="1:59" ht="18.75" customHeight="1" x14ac:dyDescent="0.25">
      <c r="A34" s="64"/>
      <c r="B34" s="64"/>
      <c r="C34" s="12">
        <v>3</v>
      </c>
      <c r="D34" s="12">
        <v>30</v>
      </c>
      <c r="E34" s="98" t="s">
        <v>96</v>
      </c>
      <c r="F34" s="98" t="s">
        <v>59</v>
      </c>
      <c r="G34" s="98" t="s">
        <v>59</v>
      </c>
      <c r="H34" s="111" t="s">
        <v>86</v>
      </c>
      <c r="I34" s="112"/>
      <c r="J34" s="4">
        <f>$E$7/(MINUTE(K34)/60+HOUR(K34)+SECOND(K34)/3600)</f>
        <v>10.747159797661498</v>
      </c>
      <c r="K34" s="13">
        <f>+AM34+AT34</f>
        <v>0.1395717592592593</v>
      </c>
      <c r="L34" s="13">
        <f>+AL34+AS34</f>
        <v>6.3078703703703942E-3</v>
      </c>
      <c r="M34" s="82"/>
      <c r="N34" s="82"/>
      <c r="O34" s="82"/>
      <c r="P34" s="82"/>
      <c r="Q34" s="82"/>
      <c r="R34" s="82"/>
      <c r="S34" s="83"/>
      <c r="T34" s="82"/>
      <c r="U34" s="82"/>
      <c r="V34" s="82"/>
      <c r="W34" s="82"/>
      <c r="X34" s="82"/>
      <c r="Y34" s="82"/>
      <c r="Z34" s="85"/>
      <c r="AA34" s="89"/>
      <c r="AB34" s="89"/>
      <c r="AC34" s="89"/>
      <c r="AD34" s="89"/>
      <c r="AE34" s="89"/>
      <c r="AF34" s="89"/>
      <c r="AG34" s="89"/>
      <c r="AH34" s="38">
        <v>0.48958333333333331</v>
      </c>
      <c r="AI34" s="38">
        <v>0.5703125</v>
      </c>
      <c r="AJ34" s="38">
        <v>0.57400462962962961</v>
      </c>
      <c r="AK34" s="38">
        <f t="shared" si="91"/>
        <v>8.0729166666666685E-2</v>
      </c>
      <c r="AL34" s="38">
        <f t="shared" si="92"/>
        <v>3.6921296296296147E-3</v>
      </c>
      <c r="AM34" s="38">
        <f t="shared" si="93"/>
        <v>8.44212962962963E-2</v>
      </c>
      <c r="AN34" s="39">
        <f>$E$2/(MINUTE(AM34)/60+HOUR(AM34)+SECOND(AM34)/3600)</f>
        <v>8.8840142582944885</v>
      </c>
      <c r="AO34" s="38">
        <v>0.6017824074074074</v>
      </c>
      <c r="AP34" s="38">
        <v>0.65431712962962962</v>
      </c>
      <c r="AQ34" s="38">
        <v>0.6569328703703704</v>
      </c>
      <c r="AR34" s="38">
        <f>AP34-AO34</f>
        <v>5.2534722222222219E-2</v>
      </c>
      <c r="AS34" s="38">
        <f>AQ34-AP34</f>
        <v>2.6157407407407796E-3</v>
      </c>
      <c r="AT34" s="38">
        <f>AQ34-AO34</f>
        <v>5.5150462962962998E-2</v>
      </c>
      <c r="AU34" s="90">
        <f>$E$3/(MINUTE(AR34)/60+HOUR(AR34)+SECOND(AR34)/3600)</f>
        <v>14.27627230667548</v>
      </c>
    </row>
    <row r="35" spans="1:59" ht="18.75" customHeight="1" x14ac:dyDescent="0.25">
      <c r="A35" s="33"/>
      <c r="B35" s="37"/>
      <c r="C35" s="12"/>
      <c r="D35" s="12">
        <v>48</v>
      </c>
      <c r="E35" s="98" t="s">
        <v>126</v>
      </c>
      <c r="F35" s="98" t="s">
        <v>27</v>
      </c>
      <c r="G35" s="98" t="s">
        <v>27</v>
      </c>
      <c r="H35" s="111" t="s">
        <v>84</v>
      </c>
      <c r="I35" s="112"/>
      <c r="J35" s="4">
        <f t="shared" ref="J35:J42" si="102">$E$7/(MINUTE(K35)/60+HOUR(K35)+SECOND(K35)/3600)</f>
        <v>9.9022004889975559</v>
      </c>
      <c r="K35" s="13">
        <f>AM35+AT35</f>
        <v>0.15148148148148149</v>
      </c>
      <c r="L35" s="13">
        <f t="shared" ref="L35:L42" si="103">X35+AE35+AL35+AS35</f>
        <v>5.4050925925925863E-3</v>
      </c>
      <c r="M35" s="82"/>
      <c r="N35" s="82"/>
      <c r="O35" s="82"/>
      <c r="P35" s="82"/>
      <c r="Q35" s="82"/>
      <c r="R35" s="82"/>
      <c r="S35" s="83"/>
      <c r="T35" s="82"/>
      <c r="U35" s="82"/>
      <c r="V35" s="82"/>
      <c r="W35" s="82"/>
      <c r="X35" s="82"/>
      <c r="Y35" s="82"/>
      <c r="Z35" s="85"/>
      <c r="AA35" s="89"/>
      <c r="AB35" s="86"/>
      <c r="AC35" s="86"/>
      <c r="AD35" s="86"/>
      <c r="AE35" s="86"/>
      <c r="AF35" s="86"/>
      <c r="AG35" s="87"/>
      <c r="AH35" s="38">
        <v>0.48958333333333331</v>
      </c>
      <c r="AI35" s="38">
        <v>0.59403935185185186</v>
      </c>
      <c r="AJ35" s="38">
        <v>0.59478009259259257</v>
      </c>
      <c r="AK35" s="38">
        <f t="shared" si="91"/>
        <v>0.10445601851851855</v>
      </c>
      <c r="AL35" s="38">
        <f t="shared" si="92"/>
        <v>7.407407407407085E-4</v>
      </c>
      <c r="AM35" s="38">
        <f t="shared" si="93"/>
        <v>0.10519675925925925</v>
      </c>
      <c r="AN35" s="39">
        <f t="shared" ref="AN35:AN42" si="104">$E$2/(MINUTE(AM35)/60+HOUR(AM35)+SECOND(AM35)/3600)</f>
        <v>7.1294971944108267</v>
      </c>
      <c r="AO35" s="38">
        <v>0.62255787037037036</v>
      </c>
      <c r="AP35" s="38">
        <v>0.66417824074074072</v>
      </c>
      <c r="AQ35" s="38">
        <v>0.6688425925925926</v>
      </c>
      <c r="AR35" s="38">
        <f t="shared" ref="AR35" si="105">AP35-AO35</f>
        <v>4.1620370370370363E-2</v>
      </c>
      <c r="AS35" s="38">
        <f t="shared" ref="AS35" si="106">AQ35-AP35</f>
        <v>4.6643518518518778E-3</v>
      </c>
      <c r="AT35" s="38">
        <f t="shared" ref="AT35" si="107">AQ35-AO35</f>
        <v>4.6284722222222241E-2</v>
      </c>
      <c r="AU35" s="90">
        <f t="shared" ref="AU35:AU37" si="108">$E$3/(MINUTE(AR35)/60+HOUR(AR35)+SECOND(AR35)/3600)</f>
        <v>18.020022246941046</v>
      </c>
    </row>
    <row r="36" spans="1:59" ht="18.75" customHeight="1" x14ac:dyDescent="0.25">
      <c r="A36" s="33"/>
      <c r="B36" s="37"/>
      <c r="C36" s="12"/>
      <c r="D36" s="12">
        <v>38</v>
      </c>
      <c r="E36" s="98" t="s">
        <v>89</v>
      </c>
      <c r="F36" s="98" t="s">
        <v>47</v>
      </c>
      <c r="G36" s="98" t="s">
        <v>47</v>
      </c>
      <c r="H36" s="111" t="s">
        <v>127</v>
      </c>
      <c r="I36" s="112"/>
      <c r="J36" s="4">
        <f t="shared" si="102"/>
        <v>7.0217261743511958</v>
      </c>
      <c r="K36" s="13">
        <f t="shared" ref="K36:K42" si="109">+Y36+AF36+AM36+AT36</f>
        <v>0.21362268518518518</v>
      </c>
      <c r="L36" s="13">
        <f t="shared" si="103"/>
        <v>8.2986111111111871E-3</v>
      </c>
      <c r="M36" s="82"/>
      <c r="N36" s="82"/>
      <c r="O36" s="82"/>
      <c r="P36" s="82"/>
      <c r="Q36" s="82"/>
      <c r="R36" s="82"/>
      <c r="S36" s="83"/>
      <c r="T36" s="82"/>
      <c r="U36" s="82"/>
      <c r="V36" s="82"/>
      <c r="W36" s="82"/>
      <c r="X36" s="82"/>
      <c r="Y36" s="82"/>
      <c r="Z36" s="85"/>
      <c r="AA36" s="89"/>
      <c r="AB36" s="86"/>
      <c r="AC36" s="86"/>
      <c r="AD36" s="86"/>
      <c r="AE36" s="86"/>
      <c r="AF36" s="86"/>
      <c r="AG36" s="87"/>
      <c r="AH36" s="38">
        <v>0.48958333333333331</v>
      </c>
      <c r="AI36" s="38">
        <v>0.61986111111111108</v>
      </c>
      <c r="AJ36" s="38">
        <v>0.62468749999999995</v>
      </c>
      <c r="AK36" s="38">
        <f t="shared" si="91"/>
        <v>0.13027777777777777</v>
      </c>
      <c r="AL36" s="38">
        <f t="shared" si="92"/>
        <v>4.8263888888888662E-3</v>
      </c>
      <c r="AM36" s="38">
        <f t="shared" si="93"/>
        <v>0.13510416666666664</v>
      </c>
      <c r="AN36" s="39">
        <f t="shared" si="104"/>
        <v>5.5512721665381646</v>
      </c>
      <c r="AO36" s="38">
        <v>0.65246527777777774</v>
      </c>
      <c r="AP36" s="38">
        <v>0.72751157407407396</v>
      </c>
      <c r="AQ36" s="38">
        <v>0.73098379629629628</v>
      </c>
      <c r="AR36" s="38">
        <f t="shared" ref="AR36" si="110">AP36-AO36</f>
        <v>7.5046296296296222E-2</v>
      </c>
      <c r="AS36" s="38">
        <f t="shared" ref="AS36" si="111">AQ36-AP36</f>
        <v>3.4722222222223209E-3</v>
      </c>
      <c r="AT36" s="38">
        <f t="shared" ref="AT36" si="112">AQ36-AO36</f>
        <v>7.8518518518518543E-2</v>
      </c>
      <c r="AU36" s="90">
        <f t="shared" si="108"/>
        <v>9.9938309685379387</v>
      </c>
    </row>
    <row r="37" spans="1:59" ht="18.75" customHeight="1" x14ac:dyDescent="0.25">
      <c r="A37" s="33"/>
      <c r="B37" s="37"/>
      <c r="C37" s="12"/>
      <c r="D37" s="12">
        <v>32</v>
      </c>
      <c r="E37" s="98" t="s">
        <v>92</v>
      </c>
      <c r="F37" s="98" t="s">
        <v>51</v>
      </c>
      <c r="G37" s="98" t="s">
        <v>51</v>
      </c>
      <c r="H37" s="111" t="s">
        <v>52</v>
      </c>
      <c r="I37" s="112"/>
      <c r="J37" s="4">
        <f t="shared" si="102"/>
        <v>10.581319399085565</v>
      </c>
      <c r="K37" s="13">
        <f t="shared" si="109"/>
        <v>0.14175925925925942</v>
      </c>
      <c r="L37" s="13">
        <f t="shared" si="103"/>
        <v>8.2638888888889594E-3</v>
      </c>
      <c r="M37" s="84"/>
      <c r="N37" s="84"/>
      <c r="O37" s="84"/>
      <c r="P37" s="84"/>
      <c r="Q37" s="84"/>
      <c r="R37" s="84"/>
      <c r="S37" s="84"/>
      <c r="T37" s="84"/>
      <c r="U37" s="84"/>
      <c r="V37" s="84"/>
      <c r="W37" s="84"/>
      <c r="X37" s="84"/>
      <c r="Y37" s="84"/>
      <c r="Z37" s="84"/>
      <c r="AA37" s="89"/>
      <c r="AB37" s="88"/>
      <c r="AC37" s="88"/>
      <c r="AD37" s="88"/>
      <c r="AE37" s="88"/>
      <c r="AF37" s="88"/>
      <c r="AG37" s="88"/>
      <c r="AH37" s="38">
        <v>0.48958333333333331</v>
      </c>
      <c r="AI37" s="38">
        <v>0.57026620370370373</v>
      </c>
      <c r="AJ37" s="38">
        <v>0.57376157407407413</v>
      </c>
      <c r="AK37" s="38">
        <f t="shared" si="91"/>
        <v>8.0682870370370419E-2</v>
      </c>
      <c r="AL37" s="38">
        <f t="shared" si="92"/>
        <v>3.4953703703703987E-3</v>
      </c>
      <c r="AM37" s="38">
        <f t="shared" si="93"/>
        <v>8.4178240740740817E-2</v>
      </c>
      <c r="AN37" s="39">
        <f t="shared" si="104"/>
        <v>8.9096658875292167</v>
      </c>
      <c r="AO37" s="38">
        <v>0.60153935185185181</v>
      </c>
      <c r="AP37" s="38">
        <v>0.65435185185185185</v>
      </c>
      <c r="AQ37" s="38">
        <v>0.65912037037037041</v>
      </c>
      <c r="AR37" s="38">
        <f t="shared" ref="AR37" si="113">AP37-AO37</f>
        <v>5.281250000000004E-2</v>
      </c>
      <c r="AS37" s="38">
        <f t="shared" ref="AS37" si="114">AQ37-AP37</f>
        <v>4.7685185185185608E-3</v>
      </c>
      <c r="AT37" s="38">
        <f t="shared" ref="AT37" si="115">AQ37-AO37</f>
        <v>5.7581018518518601E-2</v>
      </c>
      <c r="AU37" s="90">
        <f t="shared" si="108"/>
        <v>14.201183431952664</v>
      </c>
    </row>
    <row r="38" spans="1:59" ht="18.75" customHeight="1" x14ac:dyDescent="0.25">
      <c r="A38" s="54"/>
      <c r="B38" s="54"/>
      <c r="C38" s="92"/>
      <c r="D38" s="55">
        <v>40</v>
      </c>
      <c r="E38" s="98" t="s">
        <v>87</v>
      </c>
      <c r="F38" s="98" t="s">
        <v>57</v>
      </c>
      <c r="G38" s="98" t="s">
        <v>57</v>
      </c>
      <c r="H38" s="111" t="s">
        <v>58</v>
      </c>
      <c r="I38" s="112"/>
      <c r="J38" s="4">
        <f t="shared" si="102"/>
        <v>8.44960229495371</v>
      </c>
      <c r="K38" s="13">
        <f t="shared" si="109"/>
        <v>0.17752314814814824</v>
      </c>
      <c r="L38" s="13">
        <f t="shared" si="103"/>
        <v>5.7291666666667851E-3</v>
      </c>
      <c r="M38" s="84"/>
      <c r="N38" s="84"/>
      <c r="O38" s="84"/>
      <c r="P38" s="84"/>
      <c r="Q38" s="84"/>
      <c r="R38" s="84"/>
      <c r="S38" s="84"/>
      <c r="T38" s="84"/>
      <c r="U38" s="84"/>
      <c r="V38" s="84"/>
      <c r="W38" s="84"/>
      <c r="X38" s="84"/>
      <c r="Y38" s="84"/>
      <c r="Z38" s="84"/>
      <c r="AA38" s="89"/>
      <c r="AB38" s="88"/>
      <c r="AC38" s="88"/>
      <c r="AD38" s="88"/>
      <c r="AE38" s="88"/>
      <c r="AF38" s="88"/>
      <c r="AG38" s="88"/>
      <c r="AH38" s="38">
        <v>0.48958333333333331</v>
      </c>
      <c r="AI38" s="38">
        <v>0.6033680555555555</v>
      </c>
      <c r="AJ38" s="38">
        <v>0.60674768518518518</v>
      </c>
      <c r="AK38" s="38">
        <f t="shared" si="91"/>
        <v>0.11378472222222219</v>
      </c>
      <c r="AL38" s="38">
        <f t="shared" si="92"/>
        <v>3.3796296296296768E-3</v>
      </c>
      <c r="AM38" s="38">
        <f t="shared" si="93"/>
        <v>0.11716435185185187</v>
      </c>
      <c r="AN38" s="39">
        <f t="shared" si="104"/>
        <v>6.4012644472982316</v>
      </c>
      <c r="AO38" s="38">
        <v>0.63452546296296297</v>
      </c>
      <c r="AP38" s="38">
        <v>0.69253472222222223</v>
      </c>
      <c r="AQ38" s="38">
        <v>0.69488425925925934</v>
      </c>
      <c r="AR38" s="38">
        <f t="shared" ref="AR38" si="116">AP38-AO38</f>
        <v>5.800925925925926E-2</v>
      </c>
      <c r="AS38" s="38">
        <f t="shared" ref="AS38" si="117">AQ38-AP38</f>
        <v>2.3495370370371083E-3</v>
      </c>
      <c r="AT38" s="38">
        <f t="shared" ref="AT38" si="118">AQ38-AO38</f>
        <v>6.0358796296296369E-2</v>
      </c>
      <c r="AU38" s="90">
        <f t="shared" ref="AU38" si="119">$E$3/(MINUTE(AR38)/60+HOUR(AR38)+SECOND(AR38)/3600)</f>
        <v>12.928970470869912</v>
      </c>
    </row>
    <row r="39" spans="1:59" ht="18.75" customHeight="1" x14ac:dyDescent="0.25">
      <c r="A39" s="54"/>
      <c r="B39" s="54"/>
      <c r="C39" s="54"/>
      <c r="D39" s="55">
        <v>46</v>
      </c>
      <c r="E39" s="98" t="s">
        <v>95</v>
      </c>
      <c r="F39" s="98" t="s">
        <v>55</v>
      </c>
      <c r="G39" s="98" t="s">
        <v>55</v>
      </c>
      <c r="H39" s="111" t="s">
        <v>56</v>
      </c>
      <c r="I39" s="112"/>
      <c r="J39" s="4">
        <f t="shared" si="102"/>
        <v>8.5022633339893723</v>
      </c>
      <c r="K39" s="13">
        <f t="shared" si="109"/>
        <v>0.17642361111111116</v>
      </c>
      <c r="L39" s="13">
        <f t="shared" si="103"/>
        <v>4.548611111111156E-3</v>
      </c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  <c r="AA39" s="89"/>
      <c r="AB39" s="88"/>
      <c r="AC39" s="88"/>
      <c r="AD39" s="88"/>
      <c r="AE39" s="88"/>
      <c r="AF39" s="88"/>
      <c r="AG39" s="88"/>
      <c r="AH39" s="38">
        <v>0.53125</v>
      </c>
      <c r="AI39" s="38">
        <v>0.6243171296296296</v>
      </c>
      <c r="AJ39" s="38">
        <v>0.6285532407407407</v>
      </c>
      <c r="AK39" s="38">
        <f t="shared" si="91"/>
        <v>9.3067129629629597E-2</v>
      </c>
      <c r="AL39" s="38">
        <f t="shared" si="92"/>
        <v>4.2361111111111072E-3</v>
      </c>
      <c r="AM39" s="38">
        <f t="shared" si="93"/>
        <v>9.7303240740740704E-2</v>
      </c>
      <c r="AN39" s="39">
        <f t="shared" si="104"/>
        <v>7.7078624955394313</v>
      </c>
      <c r="AO39" s="38">
        <v>0.65633101851851849</v>
      </c>
      <c r="AP39" s="38">
        <v>0.7351388888888889</v>
      </c>
      <c r="AQ39" s="38">
        <v>0.73545138888888895</v>
      </c>
      <c r="AR39" s="38">
        <f t="shared" ref="AR39" si="120">AP39-AO39</f>
        <v>7.8807870370370403E-2</v>
      </c>
      <c r="AS39" s="38">
        <f t="shared" ref="AS39" si="121">AQ39-AP39</f>
        <v>3.1250000000004885E-4</v>
      </c>
      <c r="AT39" s="38">
        <f t="shared" ref="AT39" si="122">AQ39-AO39</f>
        <v>7.9120370370370452E-2</v>
      </c>
      <c r="AU39" s="90">
        <f t="shared" ref="AU39" si="123">$E$3/(MINUTE(AR39)/60+HOUR(AR39)+SECOND(AR39)/3600)</f>
        <v>9.5168159788515201</v>
      </c>
    </row>
    <row r="40" spans="1:59" ht="18.75" customHeight="1" x14ac:dyDescent="0.25">
      <c r="A40" s="54"/>
      <c r="B40" s="54"/>
      <c r="C40" s="54"/>
      <c r="D40" s="55">
        <v>29</v>
      </c>
      <c r="E40" s="98" t="s">
        <v>88</v>
      </c>
      <c r="F40" s="98" t="s">
        <v>19</v>
      </c>
      <c r="G40" s="98" t="s">
        <v>19</v>
      </c>
      <c r="H40" s="111" t="s">
        <v>46</v>
      </c>
      <c r="I40" s="112"/>
      <c r="J40" s="4">
        <f t="shared" si="102"/>
        <v>9.3391943503639112</v>
      </c>
      <c r="K40" s="13">
        <f t="shared" si="109"/>
        <v>0.16061342592592587</v>
      </c>
      <c r="L40" s="13">
        <f t="shared" si="103"/>
        <v>7.5694444444444065E-3</v>
      </c>
      <c r="M40" s="84"/>
      <c r="N40" s="84"/>
      <c r="O40" s="84"/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4"/>
      <c r="AA40" s="89"/>
      <c r="AB40" s="88"/>
      <c r="AC40" s="88"/>
      <c r="AD40" s="88"/>
      <c r="AE40" s="88"/>
      <c r="AF40" s="88"/>
      <c r="AG40" s="88"/>
      <c r="AH40" s="38">
        <v>0.53125</v>
      </c>
      <c r="AI40" s="38">
        <v>0.6243171296296296</v>
      </c>
      <c r="AJ40" s="38">
        <v>0.6285532407407407</v>
      </c>
      <c r="AK40" s="38">
        <f t="shared" si="91"/>
        <v>9.3067129629629597E-2</v>
      </c>
      <c r="AL40" s="38">
        <f t="shared" si="92"/>
        <v>4.2361111111111072E-3</v>
      </c>
      <c r="AM40" s="38">
        <f t="shared" si="93"/>
        <v>9.7303240740740704E-2</v>
      </c>
      <c r="AN40" s="39">
        <f t="shared" si="104"/>
        <v>7.7078624955394313</v>
      </c>
      <c r="AO40" s="38">
        <v>0.64982638888888888</v>
      </c>
      <c r="AP40" s="38">
        <v>0.70980324074074075</v>
      </c>
      <c r="AQ40" s="38">
        <v>0.71313657407407405</v>
      </c>
      <c r="AR40" s="38">
        <f t="shared" ref="AR40" si="124">AP40-AO40</f>
        <v>5.9976851851851865E-2</v>
      </c>
      <c r="AS40" s="38">
        <f t="shared" ref="AS40" si="125">AQ40-AP40</f>
        <v>3.3333333333332993E-3</v>
      </c>
      <c r="AT40" s="38">
        <f t="shared" ref="AT40" si="126">AQ40-AO40</f>
        <v>6.3310185185185164E-2</v>
      </c>
      <c r="AU40" s="90">
        <f t="shared" ref="AU40" si="127">$E$3/(MINUTE(AR40)/60+HOUR(AR40)+SECOND(AR40)/3600)</f>
        <v>12.504824392126592</v>
      </c>
    </row>
    <row r="41" spans="1:59" ht="18.75" customHeight="1" x14ac:dyDescent="0.25">
      <c r="A41" s="54"/>
      <c r="B41" s="54"/>
      <c r="C41" s="54"/>
      <c r="D41" s="55">
        <v>24</v>
      </c>
      <c r="E41" s="98" t="s">
        <v>90</v>
      </c>
      <c r="F41" s="98" t="s">
        <v>48</v>
      </c>
      <c r="G41" s="98" t="s">
        <v>48</v>
      </c>
      <c r="H41" s="111" t="s">
        <v>49</v>
      </c>
      <c r="I41" s="112"/>
      <c r="J41" s="4">
        <f t="shared" si="102"/>
        <v>8.4451974455884269</v>
      </c>
      <c r="K41" s="13">
        <f t="shared" si="109"/>
        <v>0.17761574074074071</v>
      </c>
      <c r="L41" s="13">
        <f t="shared" si="103"/>
        <v>1.3252314814814703E-2</v>
      </c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  <c r="AA41" s="89"/>
      <c r="AB41" s="88"/>
      <c r="AC41" s="88"/>
      <c r="AD41" s="88"/>
      <c r="AE41" s="88"/>
      <c r="AF41" s="88"/>
      <c r="AG41" s="88"/>
      <c r="AH41" s="38">
        <v>0.53125</v>
      </c>
      <c r="AI41" s="38">
        <v>0.62188657407407411</v>
      </c>
      <c r="AJ41" s="38">
        <v>0.62689814814814815</v>
      </c>
      <c r="AK41" s="38">
        <f t="shared" si="91"/>
        <v>9.0636574074074105E-2</v>
      </c>
      <c r="AL41" s="38">
        <f t="shared" si="92"/>
        <v>5.0115740740740433E-3</v>
      </c>
      <c r="AM41" s="38">
        <f t="shared" si="93"/>
        <v>9.5648148148148149E-2</v>
      </c>
      <c r="AN41" s="39">
        <f t="shared" si="104"/>
        <v>7.8412391093901261</v>
      </c>
      <c r="AO41" s="38">
        <v>0.65432870370370366</v>
      </c>
      <c r="AP41" s="38">
        <v>0.72805555555555557</v>
      </c>
      <c r="AQ41" s="38">
        <v>0.73629629629629623</v>
      </c>
      <c r="AR41" s="38">
        <f t="shared" ref="AR41:AR42" si="128">AP41-AO41</f>
        <v>7.3726851851851904E-2</v>
      </c>
      <c r="AS41" s="38">
        <f t="shared" ref="AS41:AS42" si="129">AQ41-AP41</f>
        <v>8.2407407407406597E-3</v>
      </c>
      <c r="AT41" s="38">
        <f t="shared" ref="AT41:AT42" si="130">AQ41-AO41</f>
        <v>8.1967592592592564E-2</v>
      </c>
      <c r="AU41" s="90">
        <f t="shared" ref="AU41:AU42" si="131">$E$3/(MINUTE(AR41)/60+HOUR(AR41)+SECOND(AR41)/3600)</f>
        <v>10.172684458398745</v>
      </c>
    </row>
    <row r="42" spans="1:59" ht="18.75" customHeight="1" x14ac:dyDescent="0.25">
      <c r="A42" s="54"/>
      <c r="B42" s="54"/>
      <c r="C42" s="54"/>
      <c r="D42" s="55">
        <v>14</v>
      </c>
      <c r="E42" s="98" t="s">
        <v>91</v>
      </c>
      <c r="F42" s="98" t="s">
        <v>21</v>
      </c>
      <c r="G42" s="98" t="s">
        <v>21</v>
      </c>
      <c r="H42" s="111" t="s">
        <v>50</v>
      </c>
      <c r="I42" s="112"/>
      <c r="J42" s="4">
        <f t="shared" si="102"/>
        <v>8.5022633339893723</v>
      </c>
      <c r="K42" s="13">
        <f t="shared" si="109"/>
        <v>0.17642361111111116</v>
      </c>
      <c r="L42" s="13">
        <f t="shared" si="103"/>
        <v>6.8750000000000755E-3</v>
      </c>
      <c r="M42" s="84"/>
      <c r="N42" s="84"/>
      <c r="O42" s="84"/>
      <c r="P42" s="84"/>
      <c r="Q42" s="84"/>
      <c r="R42" s="84"/>
      <c r="S42" s="84"/>
      <c r="T42" s="84"/>
      <c r="U42" s="84"/>
      <c r="V42" s="84"/>
      <c r="W42" s="84"/>
      <c r="X42" s="84"/>
      <c r="Y42" s="84"/>
      <c r="Z42" s="84"/>
      <c r="AA42" s="89"/>
      <c r="AB42" s="88"/>
      <c r="AC42" s="88"/>
      <c r="AD42" s="88"/>
      <c r="AE42" s="88"/>
      <c r="AF42" s="88"/>
      <c r="AG42" s="88"/>
      <c r="AH42" s="38">
        <v>0.53125</v>
      </c>
      <c r="AI42" s="38">
        <v>0.62435185185185182</v>
      </c>
      <c r="AJ42" s="38">
        <v>0.63091435185185185</v>
      </c>
      <c r="AK42" s="38">
        <f t="shared" si="91"/>
        <v>9.3101851851851825E-2</v>
      </c>
      <c r="AL42" s="38">
        <f t="shared" si="92"/>
        <v>6.5625000000000266E-3</v>
      </c>
      <c r="AM42" s="38">
        <f t="shared" si="93"/>
        <v>9.9664351851851851E-2</v>
      </c>
      <c r="AN42" s="39">
        <f t="shared" si="104"/>
        <v>7.5252583904308441</v>
      </c>
      <c r="AO42" s="38">
        <v>0.65869212962962964</v>
      </c>
      <c r="AP42" s="38">
        <v>0.7351388888888889</v>
      </c>
      <c r="AQ42" s="38">
        <v>0.73545138888888895</v>
      </c>
      <c r="AR42" s="38">
        <f t="shared" si="128"/>
        <v>7.6446759259259256E-2</v>
      </c>
      <c r="AS42" s="38">
        <f t="shared" si="129"/>
        <v>3.1250000000004885E-4</v>
      </c>
      <c r="AT42" s="38">
        <f t="shared" si="130"/>
        <v>7.6759259259259305E-2</v>
      </c>
      <c r="AU42" s="90">
        <f t="shared" si="131"/>
        <v>9.8107494322482953</v>
      </c>
    </row>
    <row r="43" spans="1:59" x14ac:dyDescent="0.25">
      <c r="A43" s="40" t="s">
        <v>28</v>
      </c>
      <c r="B43" s="37" t="s">
        <v>60</v>
      </c>
      <c r="C43" s="119" t="s">
        <v>106</v>
      </c>
      <c r="D43" s="120"/>
      <c r="J43" s="4"/>
      <c r="K43" s="13"/>
      <c r="L43" s="13"/>
      <c r="M43" s="82"/>
      <c r="N43" s="82"/>
      <c r="O43" s="82"/>
      <c r="P43" s="82"/>
      <c r="Q43" s="82"/>
      <c r="R43" s="82"/>
      <c r="S43" s="83"/>
      <c r="T43" s="82"/>
      <c r="U43" s="82"/>
      <c r="V43" s="82"/>
      <c r="W43" s="82"/>
      <c r="X43" s="82"/>
      <c r="Y43" s="82"/>
      <c r="Z43" s="85"/>
      <c r="AA43" s="14"/>
      <c r="AB43" s="14"/>
      <c r="AC43" s="14"/>
      <c r="AD43" s="14"/>
      <c r="AE43" s="14"/>
      <c r="AF43" s="14"/>
      <c r="AG43" s="36"/>
      <c r="AH43" s="14"/>
      <c r="AI43" s="14"/>
      <c r="AJ43" s="14"/>
      <c r="AK43" s="14"/>
      <c r="AL43" s="14"/>
      <c r="AM43" s="14"/>
      <c r="AN43" s="36"/>
      <c r="AO43" s="54"/>
      <c r="AP43" s="54"/>
      <c r="AQ43" s="54"/>
      <c r="AR43" s="54"/>
      <c r="AS43" s="54"/>
      <c r="AT43" s="54"/>
      <c r="AU43" s="54"/>
    </row>
    <row r="44" spans="1:59" ht="15" customHeight="1" x14ac:dyDescent="0.25">
      <c r="A44" s="40"/>
      <c r="B44" s="37"/>
      <c r="C44" s="35"/>
      <c r="D44" s="12">
        <v>21</v>
      </c>
      <c r="E44" s="98" t="s">
        <v>107</v>
      </c>
      <c r="F44" s="98" t="s">
        <v>104</v>
      </c>
      <c r="G44" s="98" t="s">
        <v>104</v>
      </c>
      <c r="H44" s="111" t="s">
        <v>113</v>
      </c>
      <c r="I44" s="112" t="s">
        <v>29</v>
      </c>
      <c r="J44" s="4">
        <f t="shared" ref="J44:J50" si="132">$F$7/(MINUTE(K44)/60+HOUR(K44)+SECOND(K44)/3600)</f>
        <v>17.743702081051477</v>
      </c>
      <c r="K44" s="13">
        <f t="shared" ref="K44" si="133">+Y44+AF44+AM44+AT44</f>
        <v>4.2268518518518428E-2</v>
      </c>
      <c r="L44" s="13">
        <f t="shared" ref="L44" si="134">X44+AE44+AL44+AS44</f>
        <v>8.8078703703702299E-3</v>
      </c>
      <c r="M44" s="82"/>
      <c r="N44" s="82"/>
      <c r="O44" s="82"/>
      <c r="P44" s="82"/>
      <c r="Q44" s="82"/>
      <c r="R44" s="82"/>
      <c r="S44" s="83"/>
      <c r="T44" s="82"/>
      <c r="U44" s="82"/>
      <c r="V44" s="82"/>
      <c r="W44" s="82"/>
      <c r="X44" s="82"/>
      <c r="Y44" s="82"/>
      <c r="Z44" s="85"/>
      <c r="AA44" s="14"/>
      <c r="AB44" s="14"/>
      <c r="AC44" s="14"/>
      <c r="AD44" s="14"/>
      <c r="AE44" s="14"/>
      <c r="AF44" s="14"/>
      <c r="AG44" s="36"/>
      <c r="AH44" s="14"/>
      <c r="AI44" s="14"/>
      <c r="AJ44" s="14"/>
      <c r="AK44" s="14"/>
      <c r="AL44" s="14"/>
      <c r="AM44" s="14"/>
      <c r="AN44" s="36"/>
      <c r="AO44" s="38">
        <v>0.625</v>
      </c>
      <c r="AP44" s="38">
        <v>0.6584606481481482</v>
      </c>
      <c r="AQ44" s="38">
        <v>0.66726851851851843</v>
      </c>
      <c r="AR44" s="38">
        <f t="shared" ref="AR44:AR49" si="135">AP44-AO44</f>
        <v>3.3460648148148198E-2</v>
      </c>
      <c r="AS44" s="38">
        <f t="shared" ref="AS44:AS49" si="136">AQ44-AP44</f>
        <v>8.8078703703702299E-3</v>
      </c>
      <c r="AT44" s="38">
        <f t="shared" ref="AT44:AT49" si="137">AQ44-AO44</f>
        <v>4.2268518518518428E-2</v>
      </c>
      <c r="AU44" s="90">
        <f>$F$2/(MINUTE(AR44)/60+HOUR(AR44)+SECOND(AR44)/3600)</f>
        <v>22.414389484607401</v>
      </c>
    </row>
    <row r="45" spans="1:59" ht="20.25" customHeight="1" x14ac:dyDescent="0.25">
      <c r="A45" s="33"/>
      <c r="B45" s="37"/>
      <c r="C45" s="35"/>
      <c r="D45" s="12">
        <v>10</v>
      </c>
      <c r="E45" s="98" t="s">
        <v>108</v>
      </c>
      <c r="F45" s="98" t="s">
        <v>62</v>
      </c>
      <c r="G45" s="98" t="s">
        <v>62</v>
      </c>
      <c r="H45" s="111" t="s">
        <v>114</v>
      </c>
      <c r="I45" s="112" t="s">
        <v>105</v>
      </c>
      <c r="J45" s="4">
        <f t="shared" si="132"/>
        <v>14.92743607463718</v>
      </c>
      <c r="K45" s="13">
        <f t="shared" ref="K45" si="138">+Y45+AF45+AM45+AT45</f>
        <v>5.0243055555555638E-2</v>
      </c>
      <c r="L45" s="13">
        <f t="shared" ref="L45" si="139">X45+AE45+AL45+AS45</f>
        <v>1.6851851851851896E-2</v>
      </c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12"/>
      <c r="AB45" s="12"/>
      <c r="AC45" s="12"/>
      <c r="AD45" s="12"/>
      <c r="AE45" s="12"/>
      <c r="AF45" s="12"/>
      <c r="AG45" s="12"/>
      <c r="AH45" s="16"/>
      <c r="AI45" s="16"/>
      <c r="AJ45" s="16"/>
      <c r="AK45" s="16"/>
      <c r="AL45" s="16"/>
      <c r="AM45" s="16"/>
      <c r="AN45" s="16"/>
      <c r="AO45" s="38">
        <v>0.625</v>
      </c>
      <c r="AP45" s="38">
        <v>0.65839120370370374</v>
      </c>
      <c r="AQ45" s="38">
        <v>0.67524305555555564</v>
      </c>
      <c r="AR45" s="38">
        <f t="shared" si="135"/>
        <v>3.3391203703703742E-2</v>
      </c>
      <c r="AS45" s="38">
        <f t="shared" si="136"/>
        <v>1.6851851851851896E-2</v>
      </c>
      <c r="AT45" s="38">
        <f t="shared" si="137"/>
        <v>5.0243055555555638E-2</v>
      </c>
      <c r="AU45" s="90">
        <f t="shared" ref="AU45:AU49" si="140">$F$2/(MINUTE(AR45)/60+HOUR(AR45)+SECOND(AR45)/3600)</f>
        <v>22.461005199306758</v>
      </c>
      <c r="AV45" s="74" t="s">
        <v>128</v>
      </c>
      <c r="AW45" s="74"/>
      <c r="AX45" s="74"/>
      <c r="AY45" s="74"/>
      <c r="AZ45" s="74"/>
      <c r="BA45" s="74"/>
      <c r="BB45" s="74"/>
      <c r="BC45" s="74"/>
      <c r="BD45" s="74"/>
      <c r="BE45" s="74"/>
      <c r="BF45" s="74"/>
      <c r="BG45" s="74"/>
    </row>
    <row r="46" spans="1:59" ht="20.25" customHeight="1" x14ac:dyDescent="0.25">
      <c r="A46" s="33"/>
      <c r="B46" s="37"/>
      <c r="C46" s="35"/>
      <c r="D46" s="12">
        <v>20</v>
      </c>
      <c r="E46" s="98" t="s">
        <v>109</v>
      </c>
      <c r="F46" s="98" t="s">
        <v>63</v>
      </c>
      <c r="G46" s="98" t="s">
        <v>63</v>
      </c>
      <c r="H46" s="111" t="s">
        <v>115</v>
      </c>
      <c r="I46" s="112" t="s">
        <v>101</v>
      </c>
      <c r="J46" s="4">
        <f t="shared" si="132"/>
        <v>19.331742243436754</v>
      </c>
      <c r="K46" s="13">
        <f t="shared" ref="K46" si="141">+Y46+AF46+AM46+AT46</f>
        <v>3.8796296296296329E-2</v>
      </c>
      <c r="L46" s="13">
        <f t="shared" ref="L46" si="142">X46+AE46+AL46+AS46</f>
        <v>5.5439814814814969E-3</v>
      </c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12"/>
      <c r="AB46" s="12"/>
      <c r="AC46" s="12"/>
      <c r="AD46" s="12"/>
      <c r="AE46" s="12"/>
      <c r="AF46" s="12"/>
      <c r="AG46" s="12"/>
      <c r="AH46" s="16"/>
      <c r="AI46" s="16"/>
      <c r="AJ46" s="16"/>
      <c r="AK46" s="16"/>
      <c r="AL46" s="16"/>
      <c r="AM46" s="16"/>
      <c r="AN46" s="16"/>
      <c r="AO46" s="38">
        <v>0.625</v>
      </c>
      <c r="AP46" s="38">
        <v>0.65825231481481483</v>
      </c>
      <c r="AQ46" s="38">
        <v>0.66379629629629633</v>
      </c>
      <c r="AR46" s="38">
        <f t="shared" si="135"/>
        <v>3.3252314814814832E-2</v>
      </c>
      <c r="AS46" s="38">
        <f t="shared" si="136"/>
        <v>5.5439814814814969E-3</v>
      </c>
      <c r="AT46" s="38">
        <f t="shared" si="137"/>
        <v>3.8796296296296329E-2</v>
      </c>
      <c r="AU46" s="90">
        <f t="shared" si="140"/>
        <v>22.554820744865996</v>
      </c>
      <c r="AV46" s="74"/>
      <c r="AW46" s="74"/>
      <c r="AX46" s="74"/>
      <c r="AY46" s="74"/>
      <c r="AZ46" s="74"/>
      <c r="BA46" s="74"/>
      <c r="BB46" s="74"/>
      <c r="BC46" s="74"/>
      <c r="BD46" s="74"/>
      <c r="BE46" s="74"/>
      <c r="BF46" s="74"/>
      <c r="BG46" s="74"/>
    </row>
    <row r="47" spans="1:59" ht="20.25" customHeight="1" x14ac:dyDescent="0.25">
      <c r="A47" s="33"/>
      <c r="B47" s="37"/>
      <c r="C47" s="35"/>
      <c r="D47" s="12">
        <v>7</v>
      </c>
      <c r="E47" s="98" t="s">
        <v>110</v>
      </c>
      <c r="F47" s="98" t="s">
        <v>64</v>
      </c>
      <c r="G47" s="98" t="s">
        <v>64</v>
      </c>
      <c r="H47" s="111" t="s">
        <v>98</v>
      </c>
      <c r="I47" s="112" t="s">
        <v>98</v>
      </c>
      <c r="J47" s="4">
        <f t="shared" si="132"/>
        <v>17.293835068054442</v>
      </c>
      <c r="K47" s="13">
        <f t="shared" ref="K47" si="143">+Y47+AF47+AM47+AT47</f>
        <v>4.3368055555555451E-2</v>
      </c>
      <c r="L47" s="13">
        <f t="shared" ref="L47" si="144">X47+AE47+AL47+AS47</f>
        <v>1.0150462962962847E-2</v>
      </c>
      <c r="M47" s="84"/>
      <c r="N47" s="84"/>
      <c r="O47" s="84"/>
      <c r="P47" s="84"/>
      <c r="Q47" s="84"/>
      <c r="R47" s="84"/>
      <c r="S47" s="84"/>
      <c r="T47" s="84"/>
      <c r="U47" s="84"/>
      <c r="V47" s="84"/>
      <c r="W47" s="84"/>
      <c r="X47" s="84"/>
      <c r="Y47" s="84"/>
      <c r="Z47" s="84"/>
      <c r="AA47" s="12"/>
      <c r="AB47" s="12"/>
      <c r="AC47" s="12"/>
      <c r="AD47" s="12"/>
      <c r="AE47" s="12"/>
      <c r="AF47" s="12"/>
      <c r="AG47" s="12"/>
      <c r="AH47" s="16"/>
      <c r="AI47" s="16"/>
      <c r="AJ47" s="16"/>
      <c r="AK47" s="16"/>
      <c r="AL47" s="16"/>
      <c r="AM47" s="16"/>
      <c r="AN47" s="16"/>
      <c r="AO47" s="38">
        <v>0.625</v>
      </c>
      <c r="AP47" s="38">
        <v>0.6582175925925926</v>
      </c>
      <c r="AQ47" s="38">
        <v>0.66836805555555545</v>
      </c>
      <c r="AR47" s="38">
        <f t="shared" si="135"/>
        <v>3.3217592592592604E-2</v>
      </c>
      <c r="AS47" s="38">
        <f t="shared" si="136"/>
        <v>1.0150462962962847E-2</v>
      </c>
      <c r="AT47" s="38">
        <f t="shared" si="137"/>
        <v>4.3368055555555451E-2</v>
      </c>
      <c r="AU47" s="90">
        <f t="shared" si="140"/>
        <v>22.578397212543557</v>
      </c>
      <c r="AV47" s="74"/>
      <c r="AW47" s="74"/>
      <c r="AX47" s="74"/>
      <c r="AY47" s="74"/>
      <c r="AZ47" s="74"/>
      <c r="BA47" s="74"/>
      <c r="BB47" s="74"/>
      <c r="BC47" s="74"/>
      <c r="BD47" s="74"/>
      <c r="BE47" s="74"/>
      <c r="BF47" s="74"/>
      <c r="BG47" s="74"/>
    </row>
    <row r="48" spans="1:59" ht="20.25" customHeight="1" x14ac:dyDescent="0.25">
      <c r="A48" s="33"/>
      <c r="B48" s="37"/>
      <c r="C48" s="35"/>
      <c r="D48" s="12">
        <v>19</v>
      </c>
      <c r="E48" s="98" t="s">
        <v>111</v>
      </c>
      <c r="F48" s="98" t="s">
        <v>102</v>
      </c>
      <c r="G48" s="98" t="s">
        <v>102</v>
      </c>
      <c r="H48" s="111" t="s">
        <v>116</v>
      </c>
      <c r="I48" s="112" t="s">
        <v>103</v>
      </c>
      <c r="J48" s="4">
        <f t="shared" si="132"/>
        <v>17.312316323804431</v>
      </c>
      <c r="K48" s="13">
        <f t="shared" ref="K48" si="145">+Y48+AF48+AM48+AT48</f>
        <v>4.3321759259259296E-2</v>
      </c>
      <c r="L48" s="13">
        <f t="shared" ref="L48" si="146">X48+AE48+AL48+AS48</f>
        <v>9.8263888888889817E-3</v>
      </c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12"/>
      <c r="AB48" s="12"/>
      <c r="AC48" s="12"/>
      <c r="AD48" s="12"/>
      <c r="AE48" s="12"/>
      <c r="AF48" s="12"/>
      <c r="AG48" s="12"/>
      <c r="AH48" s="16"/>
      <c r="AI48" s="16"/>
      <c r="AJ48" s="16"/>
      <c r="AK48" s="16"/>
      <c r="AL48" s="16"/>
      <c r="AM48" s="16"/>
      <c r="AN48" s="16"/>
      <c r="AO48" s="38">
        <v>0.625</v>
      </c>
      <c r="AP48" s="38">
        <v>0.65849537037037031</v>
      </c>
      <c r="AQ48" s="38">
        <v>0.6683217592592593</v>
      </c>
      <c r="AR48" s="38">
        <f t="shared" si="135"/>
        <v>3.3495370370370314E-2</v>
      </c>
      <c r="AS48" s="38">
        <f t="shared" si="136"/>
        <v>9.8263888888889817E-3</v>
      </c>
      <c r="AT48" s="38">
        <f t="shared" si="137"/>
        <v>4.3321759259259296E-2</v>
      </c>
      <c r="AU48" s="90">
        <f t="shared" si="140"/>
        <v>22.391154111955768</v>
      </c>
      <c r="AV48" s="74"/>
      <c r="AW48" s="74"/>
      <c r="AX48" s="74"/>
      <c r="AY48" s="74"/>
      <c r="AZ48" s="74"/>
      <c r="BA48" s="74"/>
      <c r="BB48" s="74"/>
      <c r="BC48" s="74"/>
      <c r="BD48" s="74"/>
      <c r="BE48" s="74"/>
      <c r="BF48" s="74"/>
      <c r="BG48" s="74"/>
    </row>
    <row r="49" spans="1:59" ht="20.25" customHeight="1" x14ac:dyDescent="0.25">
      <c r="A49" s="33"/>
      <c r="B49" s="37"/>
      <c r="C49" s="35"/>
      <c r="D49" s="12">
        <v>15</v>
      </c>
      <c r="E49" s="98" t="s">
        <v>112</v>
      </c>
      <c r="F49" s="98" t="s">
        <v>99</v>
      </c>
      <c r="G49" s="98" t="s">
        <v>99</v>
      </c>
      <c r="H49" s="111" t="s">
        <v>117</v>
      </c>
      <c r="I49" s="112" t="s">
        <v>100</v>
      </c>
      <c r="J49" s="4">
        <f t="shared" si="132"/>
        <v>18.045112781954888</v>
      </c>
      <c r="K49" s="13">
        <f t="shared" ref="K49" si="147">+Y49+AF49+AM49+AT49</f>
        <v>4.1562500000000058E-2</v>
      </c>
      <c r="L49" s="13">
        <f t="shared" ref="L49" si="148">X49+AE49+AL49+AS49</f>
        <v>8.1481481481482376E-3</v>
      </c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12"/>
      <c r="AB49" s="12"/>
      <c r="AC49" s="12"/>
      <c r="AD49" s="12"/>
      <c r="AE49" s="12"/>
      <c r="AF49" s="12"/>
      <c r="AG49" s="12"/>
      <c r="AH49" s="16"/>
      <c r="AI49" s="16"/>
      <c r="AJ49" s="16"/>
      <c r="AK49" s="16"/>
      <c r="AL49" s="16"/>
      <c r="AM49" s="16"/>
      <c r="AN49" s="16"/>
      <c r="AO49" s="38">
        <v>0.625</v>
      </c>
      <c r="AP49" s="38">
        <v>0.65841435185185182</v>
      </c>
      <c r="AQ49" s="38">
        <v>0.66656250000000006</v>
      </c>
      <c r="AR49" s="38">
        <f t="shared" si="135"/>
        <v>3.341435185185182E-2</v>
      </c>
      <c r="AS49" s="38">
        <f t="shared" si="136"/>
        <v>8.1481481481482376E-3</v>
      </c>
      <c r="AT49" s="38">
        <f t="shared" si="137"/>
        <v>4.1562500000000058E-2</v>
      </c>
      <c r="AU49" s="90">
        <f t="shared" si="140"/>
        <v>22.445445098718391</v>
      </c>
      <c r="AV49" s="74"/>
      <c r="AW49" s="74"/>
      <c r="AX49" s="74"/>
      <c r="AY49" s="74"/>
      <c r="AZ49" s="74"/>
      <c r="BA49" s="74"/>
      <c r="BB49" s="74"/>
      <c r="BC49" s="74"/>
      <c r="BD49" s="74"/>
      <c r="BE49" s="74"/>
      <c r="BF49" s="74"/>
      <c r="BG49" s="74"/>
    </row>
    <row r="50" spans="1:59" x14ac:dyDescent="0.25">
      <c r="A50" s="54"/>
      <c r="B50" s="54"/>
      <c r="C50" s="54"/>
      <c r="D50" s="12">
        <v>1</v>
      </c>
      <c r="E50" s="98" t="s">
        <v>61</v>
      </c>
      <c r="F50" s="98" t="s">
        <v>61</v>
      </c>
      <c r="G50" s="98" t="s">
        <v>61</v>
      </c>
      <c r="H50" s="111" t="s">
        <v>97</v>
      </c>
      <c r="I50" s="112" t="s">
        <v>97</v>
      </c>
      <c r="J50" s="4">
        <f t="shared" si="132"/>
        <v>16.409217523423653</v>
      </c>
      <c r="K50" s="13">
        <f t="shared" ref="K50" si="149">+Y50+AF50+AM50+AT50</f>
        <v>4.570601851851841E-2</v>
      </c>
      <c r="L50" s="13">
        <f t="shared" ref="L50" si="150">X50+AE50+AL50+AS50</f>
        <v>1.1087962962962883E-2</v>
      </c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  <c r="AA50" s="12"/>
      <c r="AB50" s="12"/>
      <c r="AC50" s="12"/>
      <c r="AD50" s="12"/>
      <c r="AE50" s="12"/>
      <c r="AF50" s="12"/>
      <c r="AG50" s="12"/>
      <c r="AH50" s="16"/>
      <c r="AI50" s="16"/>
      <c r="AJ50" s="16"/>
      <c r="AK50" s="16"/>
      <c r="AL50" s="16"/>
      <c r="AM50" s="16"/>
      <c r="AN50" s="16"/>
      <c r="AO50" s="38">
        <v>0.625</v>
      </c>
      <c r="AP50" s="38">
        <v>0.65961805555555553</v>
      </c>
      <c r="AQ50" s="38">
        <v>0.67070601851851841</v>
      </c>
      <c r="AR50" s="38">
        <f t="shared" ref="AR50" si="151">AP50-AO50</f>
        <v>3.4618055555555527E-2</v>
      </c>
      <c r="AS50" s="38">
        <f t="shared" ref="AS50" si="152">AQ50-AP50</f>
        <v>1.1087962962962883E-2</v>
      </c>
      <c r="AT50" s="38">
        <f t="shared" ref="AT50" si="153">AQ50-AO50</f>
        <v>4.570601851851841E-2</v>
      </c>
      <c r="AU50" s="90">
        <f t="shared" ref="AU50" si="154">$F$2/(MINUTE(AR50)/60+HOUR(AR50)+SECOND(AR50)/3600)</f>
        <v>21.664994984954866</v>
      </c>
      <c r="AV50" s="74"/>
      <c r="AW50" s="74"/>
      <c r="AX50" s="74"/>
      <c r="AY50" s="74"/>
      <c r="AZ50" s="74"/>
      <c r="BA50" s="74"/>
      <c r="BB50" s="74"/>
      <c r="BC50" s="74"/>
      <c r="BD50" s="74"/>
      <c r="BE50" s="74"/>
      <c r="BF50" s="74"/>
      <c r="BG50" s="74"/>
    </row>
    <row r="51" spans="1:59" x14ac:dyDescent="0.25"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74"/>
      <c r="AH51" s="74"/>
      <c r="AI51" s="74"/>
      <c r="AJ51" s="74"/>
      <c r="AK51" s="74"/>
      <c r="AL51" s="74"/>
      <c r="AM51" s="74"/>
      <c r="AN51" s="74"/>
      <c r="AO51" s="74"/>
      <c r="AP51" s="74"/>
      <c r="AQ51" s="74"/>
      <c r="AR51" s="74"/>
      <c r="AS51" s="74"/>
      <c r="AT51" s="74"/>
      <c r="AU51" s="74"/>
      <c r="AV51" s="74"/>
      <c r="AW51" s="74"/>
      <c r="AX51" s="74"/>
      <c r="AY51" s="74"/>
      <c r="AZ51" s="74"/>
      <c r="BA51" s="74"/>
      <c r="BB51" s="74"/>
      <c r="BC51" s="74"/>
      <c r="BD51" s="74"/>
      <c r="BE51" s="74"/>
      <c r="BF51" s="74"/>
      <c r="BG51" s="74"/>
    </row>
    <row r="52" spans="1:59" ht="15.75" x14ac:dyDescent="0.25">
      <c r="B52" s="1"/>
      <c r="C52" s="8"/>
      <c r="D52" s="3"/>
      <c r="E52" s="1"/>
      <c r="F52" s="1"/>
      <c r="G52" s="1"/>
      <c r="H52" s="1"/>
      <c r="I52" s="1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74"/>
      <c r="AQ52" s="74"/>
      <c r="AR52" s="74"/>
      <c r="AS52" s="74"/>
      <c r="AT52" s="74"/>
      <c r="AU52" s="74"/>
      <c r="AV52" s="74"/>
      <c r="AW52" s="74"/>
      <c r="AX52" s="74"/>
      <c r="AY52" s="74"/>
      <c r="AZ52" s="74"/>
      <c r="BA52" s="74"/>
      <c r="BB52" s="74"/>
      <c r="BC52" s="74"/>
      <c r="BD52" s="74"/>
      <c r="BE52" s="74"/>
      <c r="BF52" s="74"/>
      <c r="BG52" s="74"/>
    </row>
    <row r="53" spans="1:59" ht="15.75" x14ac:dyDescent="0.25">
      <c r="B53" s="1"/>
      <c r="C53" s="8"/>
      <c r="D53" s="3"/>
      <c r="E53" s="42"/>
      <c r="F53" s="1"/>
      <c r="G53" s="1"/>
      <c r="H53" s="1"/>
      <c r="I53" s="1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74"/>
      <c r="AQ53" s="74"/>
      <c r="AR53" s="74"/>
      <c r="AS53" s="74"/>
      <c r="AT53" s="74"/>
      <c r="AU53" s="74"/>
      <c r="AV53" s="74"/>
      <c r="AW53" s="74"/>
      <c r="AX53" s="74"/>
      <c r="AY53" s="74"/>
      <c r="AZ53" s="74"/>
      <c r="BA53" s="74"/>
      <c r="BB53" s="74"/>
      <c r="BC53" s="74"/>
      <c r="BD53" s="74"/>
      <c r="BE53" s="74"/>
      <c r="BF53" s="74"/>
      <c r="BG53" s="74"/>
    </row>
    <row r="54" spans="1:59" x14ac:dyDescent="0.25"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4"/>
      <c r="AK54" s="74"/>
      <c r="AL54" s="74"/>
      <c r="AM54" s="74"/>
      <c r="AN54" s="74"/>
      <c r="AO54" s="74"/>
      <c r="AP54" s="74"/>
      <c r="AQ54" s="74"/>
      <c r="AR54" s="74"/>
      <c r="AS54" s="74"/>
      <c r="AT54" s="74"/>
      <c r="AU54" s="74"/>
      <c r="AV54" s="74"/>
      <c r="AW54" s="74"/>
      <c r="AX54" s="74"/>
      <c r="AY54" s="74"/>
      <c r="AZ54" s="74"/>
      <c r="BA54" s="74"/>
      <c r="BB54" s="74"/>
      <c r="BC54" s="74"/>
      <c r="BD54" s="74"/>
      <c r="BE54" s="74"/>
      <c r="BF54" s="74"/>
      <c r="BG54" s="74"/>
    </row>
  </sheetData>
  <mergeCells count="85">
    <mergeCell ref="E25:F25"/>
    <mergeCell ref="E26:F26"/>
    <mergeCell ref="E50:G50"/>
    <mergeCell ref="E31:G31"/>
    <mergeCell ref="H46:I46"/>
    <mergeCell ref="H47:I47"/>
    <mergeCell ref="H48:I48"/>
    <mergeCell ref="H49:I49"/>
    <mergeCell ref="H50:I50"/>
    <mergeCell ref="H44:I44"/>
    <mergeCell ref="H45:I45"/>
    <mergeCell ref="E34:G34"/>
    <mergeCell ref="H41:I41"/>
    <mergeCell ref="H38:I38"/>
    <mergeCell ref="H34:I34"/>
    <mergeCell ref="E42:G42"/>
    <mergeCell ref="H42:I42"/>
    <mergeCell ref="E37:G37"/>
    <mergeCell ref="C43:D43"/>
    <mergeCell ref="E46:G46"/>
    <mergeCell ref="E47:G47"/>
    <mergeCell ref="E48:G48"/>
    <mergeCell ref="E49:G49"/>
    <mergeCell ref="E44:G44"/>
    <mergeCell ref="E45:G45"/>
    <mergeCell ref="E33:G33"/>
    <mergeCell ref="H33:I33"/>
    <mergeCell ref="E32:G32"/>
    <mergeCell ref="H32:I32"/>
    <mergeCell ref="H39:I39"/>
    <mergeCell ref="H37:I37"/>
    <mergeCell ref="C29:D29"/>
    <mergeCell ref="AO8:AU8"/>
    <mergeCell ref="E41:G41"/>
    <mergeCell ref="E39:G39"/>
    <mergeCell ref="E38:G38"/>
    <mergeCell ref="H26:I26"/>
    <mergeCell ref="H27:I27"/>
    <mergeCell ref="E29:G29"/>
    <mergeCell ref="H29:I29"/>
    <mergeCell ref="H24:I24"/>
    <mergeCell ref="E30:G30"/>
    <mergeCell ref="H30:I30"/>
    <mergeCell ref="H17:I17"/>
    <mergeCell ref="H40:I40"/>
    <mergeCell ref="H35:I35"/>
    <mergeCell ref="H36:I36"/>
    <mergeCell ref="E40:G40"/>
    <mergeCell ref="E35:G35"/>
    <mergeCell ref="E36:G36"/>
    <mergeCell ref="H11:I11"/>
    <mergeCell ref="H12:I12"/>
    <mergeCell ref="H13:I13"/>
    <mergeCell ref="H22:I22"/>
    <mergeCell ref="H20:I20"/>
    <mergeCell ref="H21:I21"/>
    <mergeCell ref="H19:I19"/>
    <mergeCell ref="H18:I18"/>
    <mergeCell ref="H25:I25"/>
    <mergeCell ref="H15:I15"/>
    <mergeCell ref="E21:F21"/>
    <mergeCell ref="E22:F22"/>
    <mergeCell ref="E23:F23"/>
    <mergeCell ref="AH8:AN8"/>
    <mergeCell ref="M8:S8"/>
    <mergeCell ref="T8:Z8"/>
    <mergeCell ref="AA8:AG8"/>
    <mergeCell ref="E9:G9"/>
    <mergeCell ref="H9:I9"/>
    <mergeCell ref="H28:I28"/>
    <mergeCell ref="E10:G10"/>
    <mergeCell ref="H10:I10"/>
    <mergeCell ref="E11:G11"/>
    <mergeCell ref="E12:G12"/>
    <mergeCell ref="E13:G13"/>
    <mergeCell ref="H16:I16"/>
    <mergeCell ref="E15:F15"/>
    <mergeCell ref="E16:F16"/>
    <mergeCell ref="E27:F27"/>
    <mergeCell ref="E28:F28"/>
    <mergeCell ref="E17:F17"/>
    <mergeCell ref="E18:F18"/>
    <mergeCell ref="E19:F19"/>
    <mergeCell ref="E20:F20"/>
    <mergeCell ref="E24:F2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24" sqref="C24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RESULTADOS TRAVESIA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</dc:creator>
  <cp:lastModifiedBy>Laura</cp:lastModifiedBy>
  <dcterms:created xsi:type="dcterms:W3CDTF">2017-05-30T15:14:54Z</dcterms:created>
  <dcterms:modified xsi:type="dcterms:W3CDTF">2017-06-05T09:09:24Z</dcterms:modified>
</cp:coreProperties>
</file>